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190501_G_3 - pokoj typ G" sheetId="2" r:id="rId2"/>
    <sheet name="190501_I - pokoj typ I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'190501_G_3 - pokoj typ G'!$C$105:$K$653</definedName>
    <definedName name="_xlnm.Print_Area" localSheetId="1">'190501_G_3 - pokoj typ G'!$C$4:$J$39,'190501_G_3 - pokoj typ G'!$C$45:$J$87,'190501_G_3 - pokoj typ G'!$C$93:$K$653</definedName>
    <definedName name="_xlnm.Print_Titles" localSheetId="1">'190501_G_3 - pokoj typ G'!$105:$105</definedName>
    <definedName name="_xlnm._FilterDatabase" localSheetId="2" hidden="1">'190501_I - pokoj typ I'!$C$105:$K$628</definedName>
    <definedName name="_xlnm.Print_Area" localSheetId="2">'190501_I - pokoj typ I'!$C$4:$J$39,'190501_I - pokoj typ I'!$C$45:$J$87,'190501_I - pokoj typ I'!$C$93:$K$628</definedName>
    <definedName name="_xlnm.Print_Titles" localSheetId="2">'190501_I - pokoj typ I'!$105:$105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627"/>
  <c r="BH627"/>
  <c r="BG627"/>
  <c r="BE627"/>
  <c r="T627"/>
  <c r="T626"/>
  <c r="T625"/>
  <c r="R627"/>
  <c r="R626"/>
  <c r="R625"/>
  <c r="P627"/>
  <c r="P626"/>
  <c r="P625"/>
  <c r="BI619"/>
  <c r="BH619"/>
  <c r="BG619"/>
  <c r="BE619"/>
  <c r="T619"/>
  <c r="R619"/>
  <c r="P619"/>
  <c r="BI617"/>
  <c r="BH617"/>
  <c r="BG617"/>
  <c r="BE617"/>
  <c r="T617"/>
  <c r="R617"/>
  <c r="P617"/>
  <c r="BI607"/>
  <c r="BH607"/>
  <c r="BG607"/>
  <c r="BE607"/>
  <c r="T607"/>
  <c r="R607"/>
  <c r="P607"/>
  <c r="BI602"/>
  <c r="BH602"/>
  <c r="BG602"/>
  <c r="BE602"/>
  <c r="T602"/>
  <c r="R602"/>
  <c r="P602"/>
  <c r="BI597"/>
  <c r="BH597"/>
  <c r="BG597"/>
  <c r="BE597"/>
  <c r="T597"/>
  <c r="T596"/>
  <c r="R597"/>
  <c r="R596"/>
  <c r="P597"/>
  <c r="P596"/>
  <c r="BI594"/>
  <c r="BH594"/>
  <c r="BG594"/>
  <c r="BE594"/>
  <c r="T594"/>
  <c r="R594"/>
  <c r="P594"/>
  <c r="BI591"/>
  <c r="BH591"/>
  <c r="BG591"/>
  <c r="BE591"/>
  <c r="T591"/>
  <c r="R591"/>
  <c r="P591"/>
  <c r="BI588"/>
  <c r="BH588"/>
  <c r="BG588"/>
  <c r="BE588"/>
  <c r="T588"/>
  <c r="R588"/>
  <c r="P588"/>
  <c r="BI581"/>
  <c r="BH581"/>
  <c r="BG581"/>
  <c r="BE581"/>
  <c r="T581"/>
  <c r="R581"/>
  <c r="P581"/>
  <c r="BI577"/>
  <c r="BH577"/>
  <c r="BG577"/>
  <c r="BE577"/>
  <c r="T577"/>
  <c r="R577"/>
  <c r="P577"/>
  <c r="BI574"/>
  <c r="BH574"/>
  <c r="BG574"/>
  <c r="BE574"/>
  <c r="T574"/>
  <c r="R574"/>
  <c r="P574"/>
  <c r="BI571"/>
  <c r="BH571"/>
  <c r="BG571"/>
  <c r="BE571"/>
  <c r="T571"/>
  <c r="R571"/>
  <c r="P571"/>
  <c r="BI568"/>
  <c r="BH568"/>
  <c r="BG568"/>
  <c r="BE568"/>
  <c r="T568"/>
  <c r="R568"/>
  <c r="P568"/>
  <c r="BI565"/>
  <c r="BH565"/>
  <c r="BG565"/>
  <c r="BE565"/>
  <c r="T565"/>
  <c r="R565"/>
  <c r="P565"/>
  <c r="BI562"/>
  <c r="BH562"/>
  <c r="BG562"/>
  <c r="BE562"/>
  <c r="T562"/>
  <c r="R562"/>
  <c r="P562"/>
  <c r="BI559"/>
  <c r="BH559"/>
  <c r="BG559"/>
  <c r="BE559"/>
  <c r="T559"/>
  <c r="R559"/>
  <c r="P559"/>
  <c r="BI556"/>
  <c r="BH556"/>
  <c r="BG556"/>
  <c r="BE556"/>
  <c r="T556"/>
  <c r="R556"/>
  <c r="P556"/>
  <c r="BI553"/>
  <c r="BH553"/>
  <c r="BG553"/>
  <c r="BE553"/>
  <c r="T553"/>
  <c r="R553"/>
  <c r="P553"/>
  <c r="BI550"/>
  <c r="BH550"/>
  <c r="BG550"/>
  <c r="BE550"/>
  <c r="T550"/>
  <c r="R550"/>
  <c r="P550"/>
  <c r="BI547"/>
  <c r="BH547"/>
  <c r="BG547"/>
  <c r="BE547"/>
  <c r="T547"/>
  <c r="R547"/>
  <c r="P547"/>
  <c r="BI541"/>
  <c r="BH541"/>
  <c r="BG541"/>
  <c r="BE541"/>
  <c r="T541"/>
  <c r="R541"/>
  <c r="P541"/>
  <c r="BI539"/>
  <c r="BH539"/>
  <c r="BG539"/>
  <c r="BE539"/>
  <c r="T539"/>
  <c r="R539"/>
  <c r="P539"/>
  <c r="BI537"/>
  <c r="BH537"/>
  <c r="BG537"/>
  <c r="BE537"/>
  <c r="T537"/>
  <c r="R537"/>
  <c r="P537"/>
  <c r="BI533"/>
  <c r="BH533"/>
  <c r="BG533"/>
  <c r="BE533"/>
  <c r="T533"/>
  <c r="R533"/>
  <c r="P533"/>
  <c r="BI531"/>
  <c r="BH531"/>
  <c r="BG531"/>
  <c r="BE531"/>
  <c r="T531"/>
  <c r="R531"/>
  <c r="P531"/>
  <c r="BI529"/>
  <c r="BH529"/>
  <c r="BG529"/>
  <c r="BE529"/>
  <c r="T529"/>
  <c r="R529"/>
  <c r="P529"/>
  <c r="BI526"/>
  <c r="BH526"/>
  <c r="BG526"/>
  <c r="BE526"/>
  <c r="T526"/>
  <c r="R526"/>
  <c r="P526"/>
  <c r="BI523"/>
  <c r="BH523"/>
  <c r="BG523"/>
  <c r="BE523"/>
  <c r="T523"/>
  <c r="R523"/>
  <c r="P523"/>
  <c r="BI520"/>
  <c r="BH520"/>
  <c r="BG520"/>
  <c r="BE520"/>
  <c r="T520"/>
  <c r="R520"/>
  <c r="P520"/>
  <c r="BI517"/>
  <c r="BH517"/>
  <c r="BG517"/>
  <c r="BE517"/>
  <c r="T517"/>
  <c r="R517"/>
  <c r="P517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7"/>
  <c r="BH507"/>
  <c r="BG507"/>
  <c r="BE507"/>
  <c r="T507"/>
  <c r="R507"/>
  <c r="P507"/>
  <c r="BI503"/>
  <c r="BH503"/>
  <c r="BG503"/>
  <c r="BE503"/>
  <c r="T503"/>
  <c r="R503"/>
  <c r="P503"/>
  <c r="BI500"/>
  <c r="BH500"/>
  <c r="BG500"/>
  <c r="BE500"/>
  <c r="T500"/>
  <c r="R500"/>
  <c r="P500"/>
  <c r="BI497"/>
  <c r="BH497"/>
  <c r="BG497"/>
  <c r="BE497"/>
  <c r="T497"/>
  <c r="R497"/>
  <c r="P497"/>
  <c r="BI495"/>
  <c r="BH495"/>
  <c r="BG495"/>
  <c r="BE495"/>
  <c r="T495"/>
  <c r="R495"/>
  <c r="P495"/>
  <c r="BI494"/>
  <c r="BH494"/>
  <c r="BG494"/>
  <c r="BE494"/>
  <c r="T494"/>
  <c r="R494"/>
  <c r="P494"/>
  <c r="BI491"/>
  <c r="BH491"/>
  <c r="BG491"/>
  <c r="BE491"/>
  <c r="T491"/>
  <c r="R491"/>
  <c r="P491"/>
  <c r="BI488"/>
  <c r="BH488"/>
  <c r="BG488"/>
  <c r="BE488"/>
  <c r="T488"/>
  <c r="R488"/>
  <c r="P488"/>
  <c r="BI485"/>
  <c r="BH485"/>
  <c r="BG485"/>
  <c r="BE485"/>
  <c r="T485"/>
  <c r="R485"/>
  <c r="P485"/>
  <c r="BI484"/>
  <c r="BH484"/>
  <c r="BG484"/>
  <c r="BE484"/>
  <c r="T484"/>
  <c r="R484"/>
  <c r="P484"/>
  <c r="BI480"/>
  <c r="BH480"/>
  <c r="BG480"/>
  <c r="BE480"/>
  <c r="T480"/>
  <c r="R480"/>
  <c r="P480"/>
  <c r="BI479"/>
  <c r="BH479"/>
  <c r="BG479"/>
  <c r="BE479"/>
  <c r="T479"/>
  <c r="R479"/>
  <c r="P479"/>
  <c r="BI477"/>
  <c r="BH477"/>
  <c r="BG477"/>
  <c r="BE477"/>
  <c r="T477"/>
  <c r="R477"/>
  <c r="P477"/>
  <c r="BI476"/>
  <c r="BH476"/>
  <c r="BG476"/>
  <c r="BE476"/>
  <c r="T476"/>
  <c r="R476"/>
  <c r="P476"/>
  <c r="BI474"/>
  <c r="BH474"/>
  <c r="BG474"/>
  <c r="BE474"/>
  <c r="T474"/>
  <c r="R474"/>
  <c r="P474"/>
  <c r="BI470"/>
  <c r="BH470"/>
  <c r="BG470"/>
  <c r="BE470"/>
  <c r="T470"/>
  <c r="R470"/>
  <c r="P470"/>
  <c r="BI467"/>
  <c r="BH467"/>
  <c r="BG467"/>
  <c r="BE467"/>
  <c r="T467"/>
  <c r="R467"/>
  <c r="P467"/>
  <c r="BI464"/>
  <c r="BH464"/>
  <c r="BG464"/>
  <c r="BE464"/>
  <c r="T464"/>
  <c r="R464"/>
  <c r="P464"/>
  <c r="BI462"/>
  <c r="BH462"/>
  <c r="BG462"/>
  <c r="BE462"/>
  <c r="T462"/>
  <c r="R462"/>
  <c r="P462"/>
  <c r="BI460"/>
  <c r="BH460"/>
  <c r="BG460"/>
  <c r="BE460"/>
  <c r="T460"/>
  <c r="R460"/>
  <c r="P460"/>
  <c r="BI457"/>
  <c r="BH457"/>
  <c r="BG457"/>
  <c r="BE457"/>
  <c r="T457"/>
  <c r="R457"/>
  <c r="P457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4"/>
  <c r="BH394"/>
  <c r="BG394"/>
  <c r="BE394"/>
  <c r="T394"/>
  <c r="R394"/>
  <c r="P394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8"/>
  <c r="BH388"/>
  <c r="BG388"/>
  <c r="BE388"/>
  <c r="T388"/>
  <c r="R388"/>
  <c r="P388"/>
  <c r="BI386"/>
  <c r="BH386"/>
  <c r="BG386"/>
  <c r="BE386"/>
  <c r="T386"/>
  <c r="R386"/>
  <c r="P386"/>
  <c r="BI384"/>
  <c r="BH384"/>
  <c r="BG384"/>
  <c r="BE384"/>
  <c r="T384"/>
  <c r="R384"/>
  <c r="P384"/>
  <c r="BI381"/>
  <c r="BH381"/>
  <c r="BG381"/>
  <c r="BE381"/>
  <c r="T381"/>
  <c r="R381"/>
  <c r="P381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2"/>
  <c r="BH362"/>
  <c r="BG362"/>
  <c r="BE362"/>
  <c r="T362"/>
  <c r="R362"/>
  <c r="P362"/>
  <c r="BI360"/>
  <c r="BH360"/>
  <c r="BG360"/>
  <c r="BE360"/>
  <c r="T360"/>
  <c r="R360"/>
  <c r="P360"/>
  <c r="BI357"/>
  <c r="BH357"/>
  <c r="BG357"/>
  <c r="BE357"/>
  <c r="T357"/>
  <c r="R357"/>
  <c r="P357"/>
  <c r="BI355"/>
  <c r="BH355"/>
  <c r="BG355"/>
  <c r="BE355"/>
  <c r="T355"/>
  <c r="R355"/>
  <c r="P355"/>
  <c r="BI352"/>
  <c r="BH352"/>
  <c r="BG352"/>
  <c r="BE352"/>
  <c r="T352"/>
  <c r="R352"/>
  <c r="P352"/>
  <c r="BI348"/>
  <c r="BH348"/>
  <c r="BG348"/>
  <c r="BE348"/>
  <c r="T348"/>
  <c r="R348"/>
  <c r="P348"/>
  <c r="BI346"/>
  <c r="BH346"/>
  <c r="BG346"/>
  <c r="BE346"/>
  <c r="T346"/>
  <c r="R346"/>
  <c r="P346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3"/>
  <c r="BH323"/>
  <c r="BG323"/>
  <c r="BE323"/>
  <c r="T323"/>
  <c r="R323"/>
  <c r="P323"/>
  <c r="BI321"/>
  <c r="BH321"/>
  <c r="BG321"/>
  <c r="BE321"/>
  <c r="T321"/>
  <c r="R321"/>
  <c r="P321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0"/>
  <c r="BH270"/>
  <c r="BG270"/>
  <c r="BE270"/>
  <c r="T270"/>
  <c r="R270"/>
  <c r="P270"/>
  <c r="BI267"/>
  <c r="BH267"/>
  <c r="BG267"/>
  <c r="BE267"/>
  <c r="T267"/>
  <c r="R267"/>
  <c r="P267"/>
  <c r="BI263"/>
  <c r="BH263"/>
  <c r="BG263"/>
  <c r="BE263"/>
  <c r="T263"/>
  <c r="R263"/>
  <c r="P263"/>
  <c r="BI259"/>
  <c r="BH259"/>
  <c r="BG259"/>
  <c r="BE259"/>
  <c r="T259"/>
  <c r="R259"/>
  <c r="P259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3"/>
  <c r="BH243"/>
  <c r="BG243"/>
  <c r="BE243"/>
  <c r="T243"/>
  <c r="R243"/>
  <c r="P243"/>
  <c r="BI240"/>
  <c r="BH240"/>
  <c r="BG240"/>
  <c r="BE240"/>
  <c r="T240"/>
  <c r="R240"/>
  <c r="P240"/>
  <c r="BI236"/>
  <c r="BH236"/>
  <c r="BG236"/>
  <c r="BE236"/>
  <c r="T236"/>
  <c r="R236"/>
  <c r="P236"/>
  <c r="BI232"/>
  <c r="BH232"/>
  <c r="BG232"/>
  <c r="BE232"/>
  <c r="T232"/>
  <c r="T231"/>
  <c r="R232"/>
  <c r="R231"/>
  <c r="P232"/>
  <c r="P231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2"/>
  <c r="BH222"/>
  <c r="BG222"/>
  <c r="BE222"/>
  <c r="T222"/>
  <c r="R222"/>
  <c r="P222"/>
  <c r="BI220"/>
  <c r="BH220"/>
  <c r="BG220"/>
  <c r="BE220"/>
  <c r="T220"/>
  <c r="R220"/>
  <c r="P220"/>
  <c r="BI216"/>
  <c r="BH216"/>
  <c r="BG216"/>
  <c r="BE216"/>
  <c r="T216"/>
  <c r="R216"/>
  <c r="P216"/>
  <c r="BI212"/>
  <c r="BH212"/>
  <c r="BG212"/>
  <c r="BE212"/>
  <c r="T212"/>
  <c r="R212"/>
  <c r="P212"/>
  <c r="BI208"/>
  <c r="BH208"/>
  <c r="BG208"/>
  <c r="BE208"/>
  <c r="T208"/>
  <c r="R208"/>
  <c r="P208"/>
  <c r="BI204"/>
  <c r="BH204"/>
  <c r="BG204"/>
  <c r="BE204"/>
  <c r="T204"/>
  <c r="R204"/>
  <c r="P204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5"/>
  <c r="BH185"/>
  <c r="BG185"/>
  <c r="BE185"/>
  <c r="T185"/>
  <c r="R185"/>
  <c r="P185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59"/>
  <c r="BH159"/>
  <c r="BG159"/>
  <c r="BE159"/>
  <c r="T159"/>
  <c r="R159"/>
  <c r="P159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3"/>
  <c r="BH133"/>
  <c r="BG133"/>
  <c r="BE133"/>
  <c r="T133"/>
  <c r="R133"/>
  <c r="P133"/>
  <c r="BI126"/>
  <c r="BH126"/>
  <c r="BG126"/>
  <c r="BE126"/>
  <c r="T126"/>
  <c r="R126"/>
  <c r="P126"/>
  <c r="BI122"/>
  <c r="BH122"/>
  <c r="BG122"/>
  <c r="BE122"/>
  <c r="T122"/>
  <c r="R122"/>
  <c r="P122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J103"/>
  <c r="J102"/>
  <c r="F102"/>
  <c r="F100"/>
  <c r="E98"/>
  <c r="J55"/>
  <c r="J54"/>
  <c r="F54"/>
  <c r="F52"/>
  <c r="E50"/>
  <c r="J18"/>
  <c r="E18"/>
  <c r="F55"/>
  <c r="J17"/>
  <c r="J12"/>
  <c r="J100"/>
  <c r="E7"/>
  <c r="E96"/>
  <c i="2" r="J37"/>
  <c r="J36"/>
  <c i="1" r="AY55"/>
  <c i="2" r="J35"/>
  <c i="1" r="AX55"/>
  <c i="2" r="BI652"/>
  <c r="BH652"/>
  <c r="BG652"/>
  <c r="BE652"/>
  <c r="T652"/>
  <c r="T651"/>
  <c r="T650"/>
  <c r="R652"/>
  <c r="R651"/>
  <c r="R650"/>
  <c r="P652"/>
  <c r="P651"/>
  <c r="P650"/>
  <c r="BI644"/>
  <c r="BH644"/>
  <c r="BG644"/>
  <c r="BE644"/>
  <c r="T644"/>
  <c r="R644"/>
  <c r="P644"/>
  <c r="BI642"/>
  <c r="BH642"/>
  <c r="BG642"/>
  <c r="BE642"/>
  <c r="T642"/>
  <c r="R642"/>
  <c r="P642"/>
  <c r="BI632"/>
  <c r="BH632"/>
  <c r="BG632"/>
  <c r="BE632"/>
  <c r="T632"/>
  <c r="R632"/>
  <c r="P632"/>
  <c r="BI627"/>
  <c r="BH627"/>
  <c r="BG627"/>
  <c r="BE627"/>
  <c r="T627"/>
  <c r="R627"/>
  <c r="P627"/>
  <c r="BI622"/>
  <c r="BH622"/>
  <c r="BG622"/>
  <c r="BE622"/>
  <c r="T622"/>
  <c r="T621"/>
  <c r="R622"/>
  <c r="R621"/>
  <c r="P622"/>
  <c r="P621"/>
  <c r="BI619"/>
  <c r="BH619"/>
  <c r="BG619"/>
  <c r="BE619"/>
  <c r="T619"/>
  <c r="R619"/>
  <c r="P619"/>
  <c r="BI616"/>
  <c r="BH616"/>
  <c r="BG616"/>
  <c r="BE616"/>
  <c r="T616"/>
  <c r="R616"/>
  <c r="P616"/>
  <c r="BI613"/>
  <c r="BH613"/>
  <c r="BG613"/>
  <c r="BE613"/>
  <c r="T613"/>
  <c r="R613"/>
  <c r="P613"/>
  <c r="BI606"/>
  <c r="BH606"/>
  <c r="BG606"/>
  <c r="BE606"/>
  <c r="T606"/>
  <c r="R606"/>
  <c r="P606"/>
  <c r="BI602"/>
  <c r="BH602"/>
  <c r="BG602"/>
  <c r="BE602"/>
  <c r="T602"/>
  <c r="R602"/>
  <c r="P602"/>
  <c r="BI599"/>
  <c r="BH599"/>
  <c r="BG599"/>
  <c r="BE599"/>
  <c r="T599"/>
  <c r="R599"/>
  <c r="P599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72"/>
  <c r="BH572"/>
  <c r="BG572"/>
  <c r="BE572"/>
  <c r="T572"/>
  <c r="R572"/>
  <c r="P572"/>
  <c r="BI566"/>
  <c r="BH566"/>
  <c r="BG566"/>
  <c r="BE566"/>
  <c r="T566"/>
  <c r="R566"/>
  <c r="P566"/>
  <c r="BI564"/>
  <c r="BH564"/>
  <c r="BG564"/>
  <c r="BE564"/>
  <c r="T564"/>
  <c r="R564"/>
  <c r="P564"/>
  <c r="BI562"/>
  <c r="BH562"/>
  <c r="BG562"/>
  <c r="BE562"/>
  <c r="T562"/>
  <c r="R562"/>
  <c r="P562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51"/>
  <c r="BH551"/>
  <c r="BG551"/>
  <c r="BE551"/>
  <c r="T551"/>
  <c r="R551"/>
  <c r="P551"/>
  <c r="BI548"/>
  <c r="BH548"/>
  <c r="BG548"/>
  <c r="BE548"/>
  <c r="T548"/>
  <c r="R548"/>
  <c r="P548"/>
  <c r="BI545"/>
  <c r="BH545"/>
  <c r="BG545"/>
  <c r="BE545"/>
  <c r="T545"/>
  <c r="R545"/>
  <c r="P545"/>
  <c r="BI542"/>
  <c r="BH542"/>
  <c r="BG542"/>
  <c r="BE542"/>
  <c r="T542"/>
  <c r="R542"/>
  <c r="P542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2"/>
  <c r="BH532"/>
  <c r="BG532"/>
  <c r="BE532"/>
  <c r="T532"/>
  <c r="R532"/>
  <c r="P532"/>
  <c r="BI528"/>
  <c r="BH528"/>
  <c r="BG528"/>
  <c r="BE528"/>
  <c r="T528"/>
  <c r="R528"/>
  <c r="P528"/>
  <c r="BI525"/>
  <c r="BH525"/>
  <c r="BG525"/>
  <c r="BE525"/>
  <c r="T525"/>
  <c r="R525"/>
  <c r="P525"/>
  <c r="BI522"/>
  <c r="BH522"/>
  <c r="BG522"/>
  <c r="BE522"/>
  <c r="T522"/>
  <c r="R522"/>
  <c r="P522"/>
  <c r="BI520"/>
  <c r="BH520"/>
  <c r="BG520"/>
  <c r="BE520"/>
  <c r="T520"/>
  <c r="R520"/>
  <c r="P520"/>
  <c r="BI519"/>
  <c r="BH519"/>
  <c r="BG519"/>
  <c r="BE519"/>
  <c r="T519"/>
  <c r="R519"/>
  <c r="P519"/>
  <c r="BI516"/>
  <c r="BH516"/>
  <c r="BG516"/>
  <c r="BE516"/>
  <c r="T516"/>
  <c r="R516"/>
  <c r="P516"/>
  <c r="BI513"/>
  <c r="BH513"/>
  <c r="BG513"/>
  <c r="BE513"/>
  <c r="T513"/>
  <c r="R513"/>
  <c r="P513"/>
  <c r="BI510"/>
  <c r="BH510"/>
  <c r="BG510"/>
  <c r="BE510"/>
  <c r="T510"/>
  <c r="R510"/>
  <c r="P510"/>
  <c r="BI508"/>
  <c r="BH508"/>
  <c r="BG508"/>
  <c r="BE508"/>
  <c r="T508"/>
  <c r="R508"/>
  <c r="P508"/>
  <c r="BI503"/>
  <c r="BH503"/>
  <c r="BG503"/>
  <c r="BE503"/>
  <c r="T503"/>
  <c r="R503"/>
  <c r="P503"/>
  <c r="BI502"/>
  <c r="BH502"/>
  <c r="BG502"/>
  <c r="BE502"/>
  <c r="T502"/>
  <c r="R502"/>
  <c r="P502"/>
  <c r="BI500"/>
  <c r="BH500"/>
  <c r="BG500"/>
  <c r="BE500"/>
  <c r="T500"/>
  <c r="R500"/>
  <c r="P500"/>
  <c r="BI497"/>
  <c r="BH497"/>
  <c r="BG497"/>
  <c r="BE497"/>
  <c r="T497"/>
  <c r="R497"/>
  <c r="P497"/>
  <c r="BI494"/>
  <c r="BH494"/>
  <c r="BG494"/>
  <c r="BE494"/>
  <c r="T494"/>
  <c r="R494"/>
  <c r="P494"/>
  <c r="BI493"/>
  <c r="BH493"/>
  <c r="BG493"/>
  <c r="BE493"/>
  <c r="T493"/>
  <c r="R493"/>
  <c r="P493"/>
  <c r="BI491"/>
  <c r="BH491"/>
  <c r="BG491"/>
  <c r="BE491"/>
  <c r="T491"/>
  <c r="R491"/>
  <c r="P491"/>
  <c r="BI488"/>
  <c r="BH488"/>
  <c r="BG488"/>
  <c r="BE488"/>
  <c r="T488"/>
  <c r="R488"/>
  <c r="P488"/>
  <c r="BI485"/>
  <c r="BH485"/>
  <c r="BG485"/>
  <c r="BE485"/>
  <c r="T485"/>
  <c r="R485"/>
  <c r="P485"/>
  <c r="BI481"/>
  <c r="BH481"/>
  <c r="BG481"/>
  <c r="BE481"/>
  <c r="T481"/>
  <c r="R481"/>
  <c r="P481"/>
  <c r="BI478"/>
  <c r="BH478"/>
  <c r="BG478"/>
  <c r="BE478"/>
  <c r="T478"/>
  <c r="R478"/>
  <c r="P478"/>
  <c r="BI476"/>
  <c r="BH476"/>
  <c r="BG476"/>
  <c r="BE476"/>
  <c r="T476"/>
  <c r="R476"/>
  <c r="P476"/>
  <c r="BI472"/>
  <c r="BH472"/>
  <c r="BG472"/>
  <c r="BE472"/>
  <c r="T472"/>
  <c r="R472"/>
  <c r="P472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2"/>
  <c r="BH462"/>
  <c r="BG462"/>
  <c r="BE462"/>
  <c r="T462"/>
  <c r="R462"/>
  <c r="P462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4"/>
  <c r="BH414"/>
  <c r="BG414"/>
  <c r="BE414"/>
  <c r="T414"/>
  <c r="R414"/>
  <c r="P414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6"/>
  <c r="BH386"/>
  <c r="BG386"/>
  <c r="BE386"/>
  <c r="T386"/>
  <c r="R386"/>
  <c r="P386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2"/>
  <c r="BH362"/>
  <c r="BG362"/>
  <c r="BE362"/>
  <c r="T362"/>
  <c r="R362"/>
  <c r="P362"/>
  <c r="BI360"/>
  <c r="BH360"/>
  <c r="BG360"/>
  <c r="BE360"/>
  <c r="T360"/>
  <c r="R360"/>
  <c r="P360"/>
  <c r="BI357"/>
  <c r="BH357"/>
  <c r="BG357"/>
  <c r="BE357"/>
  <c r="T357"/>
  <c r="R357"/>
  <c r="P357"/>
  <c r="BI353"/>
  <c r="BH353"/>
  <c r="BG353"/>
  <c r="BE353"/>
  <c r="T353"/>
  <c r="R353"/>
  <c r="P353"/>
  <c r="BI351"/>
  <c r="BH351"/>
  <c r="BG351"/>
  <c r="BE351"/>
  <c r="T351"/>
  <c r="R351"/>
  <c r="P351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28"/>
  <c r="BH328"/>
  <c r="BG328"/>
  <c r="BE328"/>
  <c r="T328"/>
  <c r="R328"/>
  <c r="P328"/>
  <c r="BI326"/>
  <c r="BH326"/>
  <c r="BG326"/>
  <c r="BE326"/>
  <c r="T326"/>
  <c r="R326"/>
  <c r="P326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5"/>
  <c r="BH255"/>
  <c r="BG255"/>
  <c r="BE255"/>
  <c r="T255"/>
  <c r="R255"/>
  <c r="P255"/>
  <c r="BI252"/>
  <c r="BH252"/>
  <c r="BG252"/>
  <c r="BE252"/>
  <c r="T252"/>
  <c r="R252"/>
  <c r="P252"/>
  <c r="BI248"/>
  <c r="BH248"/>
  <c r="BG248"/>
  <c r="BE248"/>
  <c r="T248"/>
  <c r="R248"/>
  <c r="P248"/>
  <c r="BI245"/>
  <c r="BH245"/>
  <c r="BG245"/>
  <c r="BE245"/>
  <c r="T245"/>
  <c r="R245"/>
  <c r="P245"/>
  <c r="BI241"/>
  <c r="BH241"/>
  <c r="BG241"/>
  <c r="BE241"/>
  <c r="T241"/>
  <c r="R241"/>
  <c r="P241"/>
  <c r="BI237"/>
  <c r="BH237"/>
  <c r="BG237"/>
  <c r="BE237"/>
  <c r="T237"/>
  <c r="T236"/>
  <c r="R237"/>
  <c r="R236"/>
  <c r="P237"/>
  <c r="P236"/>
  <c r="BI235"/>
  <c r="BH235"/>
  <c r="BG235"/>
  <c r="BE235"/>
  <c r="T235"/>
  <c r="R235"/>
  <c r="P235"/>
  <c r="BI232"/>
  <c r="BH232"/>
  <c r="BG232"/>
  <c r="BE232"/>
  <c r="T232"/>
  <c r="R232"/>
  <c r="P232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1"/>
  <c r="BH221"/>
  <c r="BG221"/>
  <c r="BE221"/>
  <c r="T221"/>
  <c r="R221"/>
  <c r="P221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4"/>
  <c r="BH164"/>
  <c r="BG164"/>
  <c r="BE164"/>
  <c r="T164"/>
  <c r="R164"/>
  <c r="P164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2"/>
  <c r="BH132"/>
  <c r="BG132"/>
  <c r="BE132"/>
  <c r="T132"/>
  <c r="R132"/>
  <c r="P132"/>
  <c r="BI128"/>
  <c r="BH128"/>
  <c r="BG128"/>
  <c r="BE128"/>
  <c r="T128"/>
  <c r="R128"/>
  <c r="P128"/>
  <c r="BI121"/>
  <c r="BH121"/>
  <c r="BG121"/>
  <c r="BE121"/>
  <c r="T121"/>
  <c r="R121"/>
  <c r="P121"/>
  <c r="BI118"/>
  <c r="BH118"/>
  <c r="BG118"/>
  <c r="BE118"/>
  <c r="T118"/>
  <c r="R118"/>
  <c r="P118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J103"/>
  <c r="J102"/>
  <c r="F102"/>
  <c r="F100"/>
  <c r="E98"/>
  <c r="J55"/>
  <c r="J54"/>
  <c r="F54"/>
  <c r="F52"/>
  <c r="E50"/>
  <c r="J18"/>
  <c r="E18"/>
  <c r="F103"/>
  <c r="J17"/>
  <c r="J12"/>
  <c r="J100"/>
  <c r="E7"/>
  <c r="E96"/>
  <c i="1" r="L50"/>
  <c r="AM50"/>
  <c r="AM49"/>
  <c r="L49"/>
  <c r="AM47"/>
  <c r="L47"/>
  <c r="L45"/>
  <c r="L44"/>
  <c i="2" r="J115"/>
  <c r="J197"/>
  <c i="3" r="BK514"/>
  <c r="BK323"/>
  <c r="J445"/>
  <c r="BK284"/>
  <c r="J454"/>
  <c r="BK553"/>
  <c r="BK304"/>
  <c r="J485"/>
  <c r="J192"/>
  <c r="BK401"/>
  <c i="2" r="J602"/>
  <c r="J564"/>
  <c r="J532"/>
  <c r="BK500"/>
  <c r="BK458"/>
  <c r="J432"/>
  <c r="BK412"/>
  <c r="BK386"/>
  <c r="J362"/>
  <c i="3" r="J317"/>
  <c r="J480"/>
  <c r="BK253"/>
  <c r="BK507"/>
  <c r="J296"/>
  <c r="J559"/>
  <c r="J403"/>
  <c r="BK201"/>
  <c r="BK386"/>
  <c r="J476"/>
  <c r="BK494"/>
  <c r="BK321"/>
  <c r="J424"/>
  <c i="2" r="BK488"/>
  <c r="J458"/>
  <c r="J430"/>
  <c r="J405"/>
  <c r="BK377"/>
  <c r="J303"/>
  <c r="BK285"/>
  <c r="BK232"/>
  <c r="BK181"/>
  <c i="3" r="BK282"/>
  <c r="BK531"/>
  <c r="BK204"/>
  <c r="BK403"/>
  <c r="J186"/>
  <c r="BK394"/>
  <c r="BK467"/>
  <c r="J275"/>
  <c r="BK381"/>
  <c r="BK441"/>
  <c r="BK617"/>
  <c r="J302"/>
  <c i="2" r="BK602"/>
  <c r="J556"/>
  <c r="BK508"/>
  <c r="BK452"/>
  <c r="J429"/>
  <c r="BK394"/>
  <c r="J347"/>
  <c r="BK334"/>
  <c r="BK298"/>
  <c r="BK255"/>
  <c r="BK178"/>
  <c i="3" r="J310"/>
  <c r="J464"/>
  <c r="BK250"/>
  <c r="BK410"/>
  <c r="BK181"/>
  <c r="BK437"/>
  <c r="BK526"/>
  <c r="J284"/>
  <c r="BK491"/>
  <c r="J140"/>
  <c r="BK169"/>
  <c i="2" r="BK336"/>
  <c r="J313"/>
  <c r="BK280"/>
  <c r="J237"/>
  <c r="J194"/>
  <c r="BK145"/>
  <c i="3" r="BK568"/>
  <c r="BK334"/>
  <c r="BK474"/>
  <c r="BK192"/>
  <c r="BK398"/>
  <c r="J336"/>
  <c r="J370"/>
  <c i="2" r="J619"/>
  <c r="J590"/>
  <c r="BK558"/>
  <c r="J528"/>
  <c r="J445"/>
  <c r="BK430"/>
  <c r="BK405"/>
  <c r="J389"/>
  <c r="J367"/>
  <c r="J334"/>
  <c r="BK315"/>
  <c r="BK293"/>
  <c r="J268"/>
  <c r="J227"/>
  <c r="J183"/>
  <c r="BK142"/>
  <c i="3" r="BK370"/>
  <c r="BK602"/>
  <c r="BK360"/>
  <c r="BK166"/>
  <c r="BK402"/>
  <c r="BK424"/>
  <c r="BK332"/>
  <c r="BK500"/>
  <c r="BK333"/>
  <c i="2" r="BK632"/>
  <c r="J593"/>
  <c r="J562"/>
  <c r="BK522"/>
  <c r="BK476"/>
  <c r="J450"/>
  <c r="BK441"/>
  <c r="BK417"/>
  <c r="J391"/>
  <c r="J360"/>
  <c r="BK338"/>
  <c r="J305"/>
  <c r="BK282"/>
  <c r="BK245"/>
  <c r="J206"/>
  <c r="BK171"/>
  <c i="3" r="J316"/>
  <c r="BK547"/>
  <c r="J431"/>
  <c r="J201"/>
  <c r="J415"/>
  <c r="BK176"/>
  <c r="J442"/>
  <c r="J282"/>
  <c r="BK422"/>
  <c r="J503"/>
  <c r="J166"/>
  <c r="J368"/>
  <c r="BK208"/>
  <c r="J112"/>
  <c i="2" r="BK652"/>
  <c r="BK551"/>
  <c r="J525"/>
  <c r="J502"/>
  <c r="J465"/>
  <c r="BK443"/>
  <c r="J418"/>
  <c r="BK391"/>
  <c r="BK362"/>
  <c r="BK337"/>
  <c r="J309"/>
  <c r="BK278"/>
  <c r="J230"/>
  <c r="J147"/>
  <c i="3" r="J437"/>
  <c r="J230"/>
  <c r="J510"/>
  <c r="J329"/>
  <c r="BK137"/>
  <c r="J627"/>
  <c r="J267"/>
  <c r="J312"/>
  <c r="BK399"/>
  <c r="J574"/>
  <c i="2" r="J109"/>
  <c r="J596"/>
  <c r="BK556"/>
  <c r="BK516"/>
  <c r="J467"/>
  <c r="BK444"/>
  <c r="J421"/>
  <c r="BK397"/>
  <c r="J346"/>
  <c i="3" r="BK216"/>
  <c r="BK523"/>
  <c r="J394"/>
  <c r="BK189"/>
  <c r="J401"/>
  <c r="BK122"/>
  <c r="BK436"/>
  <c r="J352"/>
  <c r="J588"/>
  <c r="J357"/>
  <c r="J537"/>
  <c r="BK109"/>
  <c r="BK373"/>
  <c r="BK178"/>
  <c r="J293"/>
  <c i="2" r="BK493"/>
  <c r="J455"/>
  <c r="BK440"/>
  <c r="BK411"/>
  <c r="J376"/>
  <c r="J319"/>
  <c r="J293"/>
  <c r="BK241"/>
  <c r="BK118"/>
  <c i="3" r="J491"/>
  <c r="BK340"/>
  <c r="BK517"/>
  <c r="J366"/>
  <c r="BK376"/>
  <c r="J126"/>
  <c r="BK348"/>
  <c r="J421"/>
  <c r="J384"/>
  <c r="J419"/>
  <c i="2" r="J652"/>
  <c r="J566"/>
  <c r="BK525"/>
  <c r="BK494"/>
  <c r="J457"/>
  <c r="BK414"/>
  <c r="BK373"/>
  <c r="J338"/>
  <c r="BK309"/>
  <c r="J275"/>
  <c r="J213"/>
  <c r="J121"/>
  <c i="3" r="BK562"/>
  <c r="J355"/>
  <c r="BK485"/>
  <c r="J334"/>
  <c r="BK447"/>
  <c r="J398"/>
  <c r="J547"/>
  <c r="BK227"/>
  <c r="J386"/>
  <c r="BK588"/>
  <c r="BK270"/>
  <c i="2" r="J323"/>
  <c r="J307"/>
  <c r="BK258"/>
  <c r="BK209"/>
  <c r="BK154"/>
  <c i="3" r="BK329"/>
  <c r="J443"/>
  <c r="J617"/>
  <c r="J404"/>
  <c r="BK464"/>
  <c r="J280"/>
  <c r="BK497"/>
  <c r="J243"/>
  <c i="2" r="J606"/>
  <c r="J572"/>
  <c r="J537"/>
  <c r="BK442"/>
  <c r="BK423"/>
  <c r="BK400"/>
  <c r="J375"/>
  <c r="J344"/>
  <c r="J322"/>
  <c r="BK287"/>
  <c r="J235"/>
  <c r="J200"/>
  <c r="J168"/>
  <c i="3" r="J416"/>
  <c r="BK278"/>
  <c r="BK453"/>
  <c r="J288"/>
  <c r="J436"/>
  <c r="BK529"/>
  <c r="J388"/>
  <c r="J240"/>
  <c r="J444"/>
  <c r="J178"/>
  <c i="2" r="J622"/>
  <c r="BK575"/>
  <c r="BK545"/>
  <c r="BK503"/>
  <c r="J469"/>
  <c r="J447"/>
  <c r="BK421"/>
  <c r="BK403"/>
  <c r="BK371"/>
  <c r="BK351"/>
  <c r="J332"/>
  <c r="BK311"/>
  <c r="BK275"/>
  <c r="BK235"/>
  <c r="BK191"/>
  <c r="J149"/>
  <c i="3" r="BK286"/>
  <c r="J507"/>
  <c r="BK317"/>
  <c r="J550"/>
  <c r="BK362"/>
  <c r="BK144"/>
  <c r="BK342"/>
  <c r="BK452"/>
  <c r="BK273"/>
  <c r="BK256"/>
  <c r="BK389"/>
  <c r="BK112"/>
  <c r="BK412"/>
  <c i="2" r="BK606"/>
  <c r="J558"/>
  <c r="BK519"/>
  <c r="J488"/>
  <c r="BK448"/>
  <c r="BK427"/>
  <c r="BK406"/>
  <c r="BK347"/>
  <c r="J318"/>
  <c r="J285"/>
  <c r="J190"/>
  <c i="3" r="J449"/>
  <c r="BK574"/>
  <c r="BK302"/>
  <c r="J591"/>
  <c r="BK259"/>
  <c r="J373"/>
  <c r="J395"/>
  <c r="BK338"/>
  <c r="J453"/>
  <c i="2" r="BK644"/>
  <c r="BK587"/>
  <c r="J545"/>
  <c r="J485"/>
  <c r="J454"/>
  <c r="BK429"/>
  <c r="J409"/>
  <c r="J381"/>
  <c r="BK115"/>
  <c i="3" r="BK163"/>
  <c r="BK346"/>
  <c r="BK431"/>
  <c r="BK280"/>
  <c r="J484"/>
  <c r="BK400"/>
  <c r="J273"/>
  <c r="BK222"/>
  <c r="J225"/>
  <c r="J339"/>
  <c r="J450"/>
  <c i="2" r="J481"/>
  <c r="BK447"/>
  <c r="BK415"/>
  <c r="BK384"/>
  <c r="BK345"/>
  <c r="BK272"/>
  <c r="BK205"/>
  <c r="J145"/>
  <c i="3" r="J497"/>
  <c r="J304"/>
  <c r="J457"/>
  <c r="J278"/>
  <c r="BK480"/>
  <c r="J400"/>
  <c r="BK550"/>
  <c r="J250"/>
  <c r="J427"/>
  <c r="J553"/>
  <c r="J212"/>
  <c i="2" r="J578"/>
  <c r="J535"/>
  <c r="BK491"/>
  <c r="J449"/>
  <c r="J411"/>
  <c r="BK389"/>
  <c r="J343"/>
  <c r="BK305"/>
  <c r="BK248"/>
  <c r="BK186"/>
  <c i="3" r="BK336"/>
  <c r="J495"/>
  <c r="BK619"/>
  <c r="J253"/>
  <c r="BK462"/>
  <c r="J597"/>
  <c r="BK435"/>
  <c r="J467"/>
  <c r="J474"/>
  <c i="2" r="BK365"/>
  <c r="BK328"/>
  <c r="J294"/>
  <c r="BK230"/>
  <c r="J178"/>
  <c r="F37"/>
  <c r="BK121"/>
  <c i="3" r="J594"/>
  <c r="J348"/>
  <c r="J447"/>
  <c r="BK306"/>
  <c r="J523"/>
  <c r="J232"/>
  <c r="J619"/>
  <c r="J562"/>
  <c r="J236"/>
  <c r="BK318"/>
  <c i="2" r="J616"/>
  <c r="BK584"/>
  <c r="J539"/>
  <c r="J510"/>
  <c r="BK472"/>
  <c r="J446"/>
  <c r="J423"/>
  <c r="J397"/>
  <c r="BK370"/>
  <c r="BK294"/>
  <c r="BK252"/>
  <c r="J205"/>
  <c r="BK128"/>
  <c i="3" r="BK365"/>
  <c r="J115"/>
  <c r="J389"/>
  <c r="J494"/>
  <c r="J470"/>
  <c r="J342"/>
  <c r="J440"/>
  <c r="J433"/>
  <c r="BK115"/>
  <c r="J292"/>
  <c i="2" r="BK619"/>
  <c r="J581"/>
  <c r="J522"/>
  <c r="J494"/>
  <c r="J462"/>
  <c r="J438"/>
  <c r="J417"/>
  <c r="J394"/>
  <c r="J369"/>
  <c i="3" r="BK195"/>
  <c r="BK444"/>
  <c r="BK298"/>
  <c r="BK541"/>
  <c r="J372"/>
  <c r="BK243"/>
  <c r="J327"/>
  <c r="BK477"/>
  <c r="BK594"/>
  <c r="BK288"/>
  <c r="BK395"/>
  <c r="BK537"/>
  <c r="J159"/>
  <c i="2" r="BK467"/>
  <c r="BK433"/>
  <c r="J408"/>
  <c r="J393"/>
  <c r="J365"/>
  <c r="BK261"/>
  <c r="BK197"/>
  <c r="J152"/>
  <c i="3" r="J144"/>
  <c r="J462"/>
  <c r="BK126"/>
  <c r="BK341"/>
  <c r="BK159"/>
  <c r="J338"/>
  <c r="J517"/>
  <c r="BK220"/>
  <c r="BK314"/>
  <c r="BK406"/>
  <c r="BK173"/>
  <c r="BK263"/>
  <c i="2" r="BK616"/>
  <c r="BK562"/>
  <c r="J519"/>
  <c r="BK465"/>
  <c r="J440"/>
  <c r="BK404"/>
  <c r="BK369"/>
  <c r="BK322"/>
  <c r="J287"/>
  <c r="J232"/>
  <c r="J174"/>
  <c i="3" r="J208"/>
  <c r="BK439"/>
  <c r="J133"/>
  <c r="J365"/>
  <c r="J602"/>
  <c r="J171"/>
  <c r="BK449"/>
  <c r="J286"/>
  <c r="J314"/>
  <c i="2" r="BK343"/>
  <c r="J317"/>
  <c r="J289"/>
  <c r="J221"/>
  <c r="BK168"/>
  <c i="3" r="BK512"/>
  <c r="BK291"/>
  <c r="BK267"/>
  <c r="BK418"/>
  <c r="J181"/>
  <c r="J298"/>
  <c i="2" r="BK622"/>
  <c r="J584"/>
  <c r="BK554"/>
  <c r="BK449"/>
  <c r="J415"/>
  <c r="BK396"/>
  <c r="J371"/>
  <c r="BK341"/>
  <c r="BK319"/>
  <c r="J297"/>
  <c r="J258"/>
  <c r="BK206"/>
  <c r="J176"/>
  <c r="F36"/>
  <c r="BK627"/>
  <c r="BK590"/>
  <c r="BK542"/>
  <c r="BK513"/>
  <c r="J493"/>
  <c r="J441"/>
  <c r="BK409"/>
  <c r="J377"/>
  <c r="J341"/>
  <c r="BK321"/>
  <c r="BK268"/>
  <c r="BK221"/>
  <c r="J171"/>
  <c i="3" r="BK476"/>
  <c r="J289"/>
  <c r="J413"/>
  <c r="BK225"/>
  <c r="J341"/>
  <c r="BK427"/>
  <c r="J577"/>
  <c r="J185"/>
  <c r="J376"/>
  <c r="J428"/>
  <c i="2" r="J632"/>
  <c r="BK572"/>
  <c r="BK537"/>
  <c r="J508"/>
  <c r="BK469"/>
  <c r="J442"/>
  <c r="J403"/>
  <c r="BK376"/>
  <c r="BK353"/>
  <c i="3" r="J270"/>
  <c r="J571"/>
  <c r="J418"/>
  <c r="J137"/>
  <c r="BK355"/>
  <c r="BK200"/>
  <c r="BK428"/>
  <c r="BK392"/>
  <c r="BK454"/>
  <c r="BK313"/>
  <c r="BK371"/>
  <c r="J410"/>
  <c r="J109"/>
  <c r="BK230"/>
  <c i="2" r="J472"/>
  <c r="BK450"/>
  <c r="J426"/>
  <c r="J400"/>
  <c r="J370"/>
  <c r="BK307"/>
  <c r="J282"/>
  <c r="BK225"/>
  <c r="BK174"/>
  <c i="3" r="BK232"/>
  <c r="J435"/>
  <c r="J277"/>
  <c r="BK421"/>
  <c r="J222"/>
  <c r="J452"/>
  <c r="J256"/>
  <c r="J533"/>
  <c r="BK488"/>
  <c r="J220"/>
  <c r="J371"/>
  <c i="2" r="J627"/>
  <c r="BK548"/>
  <c r="J513"/>
  <c r="J459"/>
  <c r="BK432"/>
  <c r="J407"/>
  <c r="BK360"/>
  <c r="BK317"/>
  <c r="J296"/>
  <c r="BK264"/>
  <c r="BK203"/>
  <c r="BK147"/>
  <c i="3" r="BK185"/>
  <c r="BK339"/>
  <c r="J422"/>
  <c r="J204"/>
  <c r="J362"/>
  <c r="J460"/>
  <c r="BK627"/>
  <c r="BK327"/>
  <c r="BK212"/>
  <c r="BK433"/>
  <c r="J259"/>
  <c i="2" r="BK613"/>
  <c r="BK528"/>
  <c r="BK497"/>
  <c r="BK454"/>
  <c r="J436"/>
  <c r="J399"/>
  <c r="BK375"/>
  <c r="BK339"/>
  <c r="BK318"/>
  <c r="BK296"/>
  <c r="J255"/>
  <c r="BK200"/>
  <c r="J164"/>
  <c i="3" r="BK198"/>
  <c r="BK440"/>
  <c r="J122"/>
  <c r="J331"/>
  <c r="BK479"/>
  <c r="J565"/>
  <c r="BK364"/>
  <c r="BK316"/>
  <c r="J426"/>
  <c r="J556"/>
  <c i="2" r="J599"/>
  <c r="J575"/>
  <c r="BK532"/>
  <c r="J497"/>
  <c r="BK455"/>
  <c r="BK436"/>
  <c r="J414"/>
  <c r="J404"/>
  <c r="J373"/>
  <c r="BK332"/>
  <c r="BK301"/>
  <c r="J241"/>
  <c r="J181"/>
  <c r="BK213"/>
  <c r="BK164"/>
  <c i="3" r="J189"/>
  <c r="BK357"/>
  <c r="J149"/>
  <c r="BK308"/>
  <c r="BK133"/>
  <c r="BK296"/>
  <c r="J439"/>
  <c r="BK460"/>
  <c r="BK510"/>
  <c r="J333"/>
  <c r="BK495"/>
  <c i="2" r="BK109"/>
  <c r="BK593"/>
  <c r="BK539"/>
  <c r="BK502"/>
  <c r="J476"/>
  <c r="BK446"/>
  <c r="J424"/>
  <c r="BK399"/>
  <c r="BK344"/>
  <c r="BK313"/>
  <c r="J280"/>
  <c r="J225"/>
  <c r="BK152"/>
  <c i="3" r="BK149"/>
  <c r="J412"/>
  <c r="BK171"/>
  <c r="BK312"/>
  <c r="J529"/>
  <c r="BK300"/>
  <c r="J321"/>
  <c r="BK591"/>
  <c r="BK366"/>
  <c r="J409"/>
  <c i="2" r="J351"/>
  <c r="J321"/>
  <c r="BK283"/>
  <c r="J248"/>
  <c r="J203"/>
  <c r="BK132"/>
  <c i="3" r="BK275"/>
  <c r="BK416"/>
  <c r="J227"/>
  <c r="J607"/>
  <c r="BK379"/>
  <c r="J541"/>
  <c r="BK415"/>
  <c i="1" r="AS54"/>
  <c i="2" r="J548"/>
  <c r="J520"/>
  <c r="BK438"/>
  <c r="J427"/>
  <c r="BK408"/>
  <c r="BK393"/>
  <c r="BK357"/>
  <c r="J337"/>
  <c r="J311"/>
  <c r="J283"/>
  <c r="J245"/>
  <c r="J191"/>
  <c r="J128"/>
  <c i="3" r="BK331"/>
  <c r="BK413"/>
  <c r="J539"/>
  <c r="J340"/>
  <c r="J479"/>
  <c r="BK372"/>
  <c r="BK577"/>
  <c r="BK425"/>
  <c i="2" r="BK112"/>
  <c r="BK599"/>
  <c r="BK566"/>
  <c r="BK535"/>
  <c r="BK481"/>
  <c r="BK457"/>
  <c r="BK431"/>
  <c r="BK407"/>
  <c r="J378"/>
  <c r="BK367"/>
  <c r="J336"/>
  <c r="J315"/>
  <c r="BK291"/>
  <c r="BK227"/>
  <c r="BK183"/>
  <c r="BK139"/>
  <c i="3" r="J247"/>
  <c r="J477"/>
  <c r="BK292"/>
  <c r="J512"/>
  <c r="BK289"/>
  <c r="J581"/>
  <c r="J379"/>
  <c r="J147"/>
  <c r="BK388"/>
  <c r="BK443"/>
  <c r="BK470"/>
  <c r="J323"/>
  <c r="BK457"/>
  <c r="BK277"/>
  <c i="2" r="BK642"/>
  <c r="BK564"/>
  <c r="J503"/>
  <c r="BK478"/>
  <c r="J452"/>
  <c r="J431"/>
  <c r="J384"/>
  <c r="J357"/>
  <c r="J326"/>
  <c r="BK289"/>
  <c r="J261"/>
  <c r="J209"/>
  <c r="J154"/>
  <c i="3" r="BK407"/>
  <c r="J169"/>
  <c r="J360"/>
  <c r="J173"/>
  <c r="BK445"/>
  <c r="J391"/>
  <c r="J520"/>
  <c r="BK556"/>
  <c r="J308"/>
  <c r="J200"/>
  <c i="2" r="J613"/>
  <c r="J551"/>
  <c r="BK510"/>
  <c r="J478"/>
  <c r="J448"/>
  <c r="BK424"/>
  <c r="J406"/>
  <c r="J372"/>
  <c r="J142"/>
  <c i="3" r="BK559"/>
  <c r="J318"/>
  <c r="BK607"/>
  <c r="J313"/>
  <c r="J163"/>
  <c r="BK419"/>
  <c r="BK533"/>
  <c r="J425"/>
  <c r="J406"/>
  <c r="BK438"/>
  <c r="J216"/>
  <c r="BK352"/>
  <c i="2" r="J500"/>
  <c r="BK459"/>
  <c r="BK445"/>
  <c r="J420"/>
  <c r="J396"/>
  <c r="J353"/>
  <c r="J298"/>
  <c r="J252"/>
  <c r="BK190"/>
  <c r="J132"/>
  <c i="3" r="BK565"/>
  <c r="BK404"/>
  <c r="BK581"/>
  <c r="J291"/>
  <c r="J568"/>
  <c r="BK571"/>
  <c r="BK368"/>
  <c r="BK147"/>
  <c r="BK310"/>
  <c r="J438"/>
  <c i="2" r="J642"/>
  <c r="BK581"/>
  <c r="BK520"/>
  <c r="BK485"/>
  <c r="J443"/>
  <c r="BK420"/>
  <c r="BK378"/>
  <c r="J328"/>
  <c r="J291"/>
  <c r="BK237"/>
  <c r="BK194"/>
  <c r="J139"/>
  <c i="3" r="J526"/>
  <c r="J300"/>
  <c r="J514"/>
  <c r="BK293"/>
  <c r="BK140"/>
  <c r="J263"/>
  <c r="J381"/>
  <c r="J392"/>
  <c r="BK409"/>
  <c r="BK539"/>
  <c i="2" r="BK372"/>
  <c r="J339"/>
  <c r="BK297"/>
  <c r="J272"/>
  <c r="J186"/>
  <c r="J118"/>
  <c i="3" r="BK186"/>
  <c r="BK384"/>
  <c r="J531"/>
  <c r="BK367"/>
  <c r="BK503"/>
  <c r="J367"/>
  <c r="BK597"/>
  <c r="BK442"/>
  <c r="BK142"/>
  <c i="2" r="BK596"/>
  <c r="BK578"/>
  <c r="J542"/>
  <c r="J516"/>
  <c r="J433"/>
  <c r="BK418"/>
  <c r="BK381"/>
  <c r="BK346"/>
  <c r="BK326"/>
  <c r="BK303"/>
  <c r="J278"/>
  <c r="J217"/>
  <c r="BK149"/>
  <c i="3" r="J402"/>
  <c r="J198"/>
  <c r="BK520"/>
  <c r="J332"/>
  <c r="J488"/>
  <c r="BK236"/>
  <c r="J364"/>
  <c r="J195"/>
  <c r="J407"/>
  <c i="2" r="J644"/>
  <c r="J587"/>
  <c r="J554"/>
  <c r="J491"/>
  <c r="BK462"/>
  <c r="J444"/>
  <c r="BK426"/>
  <c r="J412"/>
  <c r="J386"/>
  <c r="J345"/>
  <c r="BK323"/>
  <c r="J301"/>
  <c r="J264"/>
  <c r="BK217"/>
  <c r="BK176"/>
  <c r="J112"/>
  <c i="3" r="J176"/>
  <c r="J399"/>
  <c r="J142"/>
  <c r="BK391"/>
  <c r="BK247"/>
  <c r="BK450"/>
  <c r="BK484"/>
  <c r="J306"/>
  <c r="BK426"/>
  <c r="J500"/>
  <c r="J346"/>
  <c r="J441"/>
  <c r="BK240"/>
  <c i="2" r="J33"/>
  <c l="1" r="T108"/>
  <c r="R196"/>
  <c r="BK240"/>
  <c r="J240"/>
  <c r="J67"/>
  <c r="R263"/>
  <c r="BK325"/>
  <c r="J325"/>
  <c r="J71"/>
  <c r="BK359"/>
  <c r="J359"/>
  <c r="J72"/>
  <c r="BK388"/>
  <c r="J388"/>
  <c r="J75"/>
  <c r="T435"/>
  <c r="R461"/>
  <c r="T524"/>
  <c r="T583"/>
  <c r="P146"/>
  <c r="T224"/>
  <c r="T240"/>
  <c r="T277"/>
  <c r="P300"/>
  <c r="BK364"/>
  <c r="J364"/>
  <c r="J73"/>
  <c r="T364"/>
  <c r="BK435"/>
  <c r="J435"/>
  <c r="J76"/>
  <c r="T471"/>
  <c r="BK550"/>
  <c r="J550"/>
  <c r="J81"/>
  <c r="P583"/>
  <c i="3" r="P108"/>
  <c r="BK191"/>
  <c r="J191"/>
  <c r="J63"/>
  <c r="R219"/>
  <c r="T272"/>
  <c r="T295"/>
  <c r="R359"/>
  <c r="P375"/>
  <c r="BK430"/>
  <c r="J430"/>
  <c r="J76"/>
  <c r="R466"/>
  <c i="2" r="R108"/>
  <c r="P196"/>
  <c r="P277"/>
  <c r="R300"/>
  <c r="P364"/>
  <c r="P380"/>
  <c r="T380"/>
  <c r="BK471"/>
  <c r="J471"/>
  <c r="J78"/>
  <c r="R524"/>
  <c r="R583"/>
  <c i="3" r="R108"/>
  <c r="R191"/>
  <c r="P258"/>
  <c r="T258"/>
  <c r="BK320"/>
  <c r="J320"/>
  <c r="J71"/>
  <c r="BK354"/>
  <c r="J354"/>
  <c r="J72"/>
  <c r="T354"/>
  <c r="T383"/>
  <c r="BK466"/>
  <c r="J466"/>
  <c r="J78"/>
  <c r="T490"/>
  <c r="R525"/>
  <c i="2" r="BK146"/>
  <c r="J146"/>
  <c r="J62"/>
  <c r="T196"/>
  <c r="R240"/>
  <c r="T263"/>
  <c r="T300"/>
  <c r="R359"/>
  <c r="P388"/>
  <c r="R435"/>
  <c r="T461"/>
  <c r="P524"/>
  <c r="R550"/>
  <c r="P626"/>
  <c i="3" r="P141"/>
  <c r="BK219"/>
  <c r="J219"/>
  <c r="J64"/>
  <c r="BK235"/>
  <c r="R272"/>
  <c r="R295"/>
  <c r="BK359"/>
  <c r="J359"/>
  <c r="J73"/>
  <c r="R383"/>
  <c r="P456"/>
  <c r="BK490"/>
  <c r="J490"/>
  <c r="J79"/>
  <c r="R499"/>
  <c r="R558"/>
  <c i="2" r="R146"/>
  <c r="R224"/>
  <c r="BK263"/>
  <c r="J263"/>
  <c r="J68"/>
  <c r="BK300"/>
  <c r="J300"/>
  <c r="J70"/>
  <c r="T325"/>
  <c r="R364"/>
  <c r="BK380"/>
  <c r="J380"/>
  <c r="J74"/>
  <c r="R380"/>
  <c r="P435"/>
  <c r="BK461"/>
  <c r="J461"/>
  <c r="J77"/>
  <c r="P461"/>
  <c r="BK515"/>
  <c r="J515"/>
  <c r="J79"/>
  <c r="R515"/>
  <c r="P550"/>
  <c r="BK626"/>
  <c r="J626"/>
  <c r="J84"/>
  <c i="3" r="T108"/>
  <c r="P191"/>
  <c r="BK258"/>
  <c r="J258"/>
  <c r="J68"/>
  <c r="BK295"/>
  <c r="J295"/>
  <c r="J70"/>
  <c r="T320"/>
  <c r="BK383"/>
  <c r="J383"/>
  <c r="J75"/>
  <c r="T430"/>
  <c r="T466"/>
  <c r="P499"/>
  <c r="T525"/>
  <c r="BK108"/>
  <c r="J108"/>
  <c r="J61"/>
  <c r="R141"/>
  <c r="P219"/>
  <c r="P235"/>
  <c r="P272"/>
  <c r="P320"/>
  <c r="P359"/>
  <c r="BK375"/>
  <c r="J375"/>
  <c r="J74"/>
  <c r="T375"/>
  <c r="R430"/>
  <c r="T456"/>
  <c r="R490"/>
  <c r="P525"/>
  <c r="P558"/>
  <c r="BK601"/>
  <c r="J601"/>
  <c r="J84"/>
  <c i="2" r="P108"/>
  <c r="P107"/>
  <c r="BK196"/>
  <c r="J196"/>
  <c r="J63"/>
  <c r="P224"/>
  <c r="P263"/>
  <c r="R277"/>
  <c r="R325"/>
  <c r="T359"/>
  <c r="T388"/>
  <c r="P471"/>
  <c r="BK524"/>
  <c r="J524"/>
  <c r="J80"/>
  <c r="T550"/>
  <c r="T626"/>
  <c i="3" r="BK141"/>
  <c r="J141"/>
  <c r="J62"/>
  <c r="T191"/>
  <c r="R235"/>
  <c r="BK272"/>
  <c r="J272"/>
  <c r="J69"/>
  <c r="R320"/>
  <c r="R354"/>
  <c r="P383"/>
  <c r="BK456"/>
  <c r="J456"/>
  <c r="J77"/>
  <c r="P466"/>
  <c r="P490"/>
  <c r="T499"/>
  <c r="T558"/>
  <c r="R601"/>
  <c i="2" r="BK108"/>
  <c r="J108"/>
  <c r="J61"/>
  <c r="T146"/>
  <c r="BK224"/>
  <c r="J224"/>
  <c r="J64"/>
  <c r="P240"/>
  <c r="BK277"/>
  <c r="J277"/>
  <c r="J69"/>
  <c r="P325"/>
  <c r="P359"/>
  <c r="R388"/>
  <c r="R471"/>
  <c r="P515"/>
  <c r="T515"/>
  <c r="BK583"/>
  <c r="J583"/>
  <c r="J82"/>
  <c r="R626"/>
  <c i="3" r="T141"/>
  <c r="T219"/>
  <c r="T235"/>
  <c r="R258"/>
  <c r="P295"/>
  <c r="P354"/>
  <c r="T359"/>
  <c r="R375"/>
  <c r="P430"/>
  <c r="R456"/>
  <c r="BK499"/>
  <c r="J499"/>
  <c r="J80"/>
  <c r="BK525"/>
  <c r="J525"/>
  <c r="J81"/>
  <c r="BK558"/>
  <c r="J558"/>
  <c r="J82"/>
  <c r="P601"/>
  <c r="T601"/>
  <c i="2" r="BK621"/>
  <c r="J621"/>
  <c r="J83"/>
  <c r="BK236"/>
  <c r="J236"/>
  <c r="J65"/>
  <c r="BK651"/>
  <c r="J651"/>
  <c r="J86"/>
  <c i="3" r="BK231"/>
  <c r="J231"/>
  <c r="J65"/>
  <c r="BK596"/>
  <c r="J596"/>
  <c r="J83"/>
  <c r="BK626"/>
  <c r="J626"/>
  <c r="J86"/>
  <c i="2" r="BK239"/>
  <c r="J239"/>
  <c r="J66"/>
  <c r="BK650"/>
  <c r="J650"/>
  <c r="J85"/>
  <c i="3" r="E48"/>
  <c r="BF133"/>
  <c r="BF147"/>
  <c r="BF186"/>
  <c r="BF282"/>
  <c r="BF286"/>
  <c r="BF312"/>
  <c r="BF321"/>
  <c r="BF357"/>
  <c r="BF371"/>
  <c r="BF372"/>
  <c r="BF373"/>
  <c r="BF394"/>
  <c r="BF398"/>
  <c r="BF399"/>
  <c r="BF403"/>
  <c r="BF416"/>
  <c r="BF435"/>
  <c r="BF460"/>
  <c r="BF464"/>
  <c r="BF476"/>
  <c r="BF480"/>
  <c r="BF507"/>
  <c r="BF512"/>
  <c r="BF529"/>
  <c r="BF591"/>
  <c i="2" r="BK107"/>
  <c r="J107"/>
  <c r="J60"/>
  <c i="3" r="F103"/>
  <c r="BF149"/>
  <c r="BF166"/>
  <c r="BF200"/>
  <c r="BF201"/>
  <c r="BF232"/>
  <c r="BF247"/>
  <c r="BF263"/>
  <c r="BF273"/>
  <c r="BF302"/>
  <c r="BF304"/>
  <c r="BF341"/>
  <c r="BF370"/>
  <c r="BF391"/>
  <c r="BF392"/>
  <c r="BF402"/>
  <c r="BF419"/>
  <c r="BF421"/>
  <c r="BF444"/>
  <c r="BF484"/>
  <c r="BF537"/>
  <c r="BF541"/>
  <c r="BF547"/>
  <c r="BF571"/>
  <c r="BF581"/>
  <c r="BF173"/>
  <c r="BF178"/>
  <c r="BF259"/>
  <c r="BF277"/>
  <c r="BF296"/>
  <c r="BF331"/>
  <c r="BF336"/>
  <c r="BF342"/>
  <c r="BF348"/>
  <c r="BF355"/>
  <c r="BF362"/>
  <c r="BF364"/>
  <c r="BF389"/>
  <c r="BF418"/>
  <c r="BF424"/>
  <c r="BF431"/>
  <c r="BF441"/>
  <c r="BF452"/>
  <c r="BF454"/>
  <c r="BF479"/>
  <c r="BF491"/>
  <c r="BF514"/>
  <c r="BF526"/>
  <c r="BF565"/>
  <c r="BF568"/>
  <c r="J52"/>
  <c r="BF109"/>
  <c r="BF115"/>
  <c r="BF140"/>
  <c r="BF198"/>
  <c r="BF204"/>
  <c r="BF240"/>
  <c r="BF243"/>
  <c r="BF253"/>
  <c r="BF278"/>
  <c r="BF293"/>
  <c r="BF298"/>
  <c r="BF314"/>
  <c r="BF327"/>
  <c r="BF340"/>
  <c r="BF400"/>
  <c r="BF404"/>
  <c r="BF406"/>
  <c r="BF426"/>
  <c r="BF439"/>
  <c r="BF445"/>
  <c r="BF447"/>
  <c r="BF462"/>
  <c r="BF474"/>
  <c r="BF488"/>
  <c r="BF495"/>
  <c r="BF497"/>
  <c r="BF510"/>
  <c r="BF523"/>
  <c r="BF559"/>
  <c r="BF597"/>
  <c r="BF607"/>
  <c r="BF619"/>
  <c r="BF112"/>
  <c r="BF137"/>
  <c r="BF142"/>
  <c r="BF181"/>
  <c r="BF189"/>
  <c r="BF192"/>
  <c r="BF220"/>
  <c r="BF227"/>
  <c r="BF236"/>
  <c r="BF284"/>
  <c r="BF288"/>
  <c r="BF289"/>
  <c r="BF292"/>
  <c r="BF310"/>
  <c r="BF317"/>
  <c r="BF333"/>
  <c r="BF334"/>
  <c r="BF346"/>
  <c r="BF365"/>
  <c r="BF366"/>
  <c r="BF386"/>
  <c r="BF388"/>
  <c r="BF409"/>
  <c r="BF410"/>
  <c r="BF412"/>
  <c r="BF422"/>
  <c r="BF433"/>
  <c r="BF470"/>
  <c r="BF477"/>
  <c r="BF503"/>
  <c r="BF517"/>
  <c r="BF533"/>
  <c r="BF539"/>
  <c r="BF577"/>
  <c r="BF594"/>
  <c r="BF169"/>
  <c r="BF195"/>
  <c r="BF212"/>
  <c r="BF216"/>
  <c r="BF230"/>
  <c r="BF267"/>
  <c r="BF275"/>
  <c r="BF316"/>
  <c r="BF323"/>
  <c r="BF339"/>
  <c r="BF352"/>
  <c r="BF367"/>
  <c r="BF368"/>
  <c r="BF376"/>
  <c r="BF379"/>
  <c r="BF381"/>
  <c r="BF384"/>
  <c r="BF407"/>
  <c r="BF425"/>
  <c r="BF428"/>
  <c r="BF436"/>
  <c r="BF438"/>
  <c r="BF440"/>
  <c r="BF442"/>
  <c r="BF443"/>
  <c r="BF449"/>
  <c r="BF450"/>
  <c r="BF453"/>
  <c r="BF494"/>
  <c r="BF500"/>
  <c r="BF531"/>
  <c r="BF553"/>
  <c r="BF562"/>
  <c r="BF588"/>
  <c r="BF602"/>
  <c r="BF617"/>
  <c r="BF627"/>
  <c r="BF144"/>
  <c r="BF159"/>
  <c r="BF163"/>
  <c r="BF176"/>
  <c r="BF185"/>
  <c r="BF208"/>
  <c r="BF270"/>
  <c r="BF280"/>
  <c r="BF308"/>
  <c r="BF360"/>
  <c r="BF395"/>
  <c r="BF401"/>
  <c r="BF413"/>
  <c r="BF415"/>
  <c r="BF427"/>
  <c r="BF437"/>
  <c r="BF457"/>
  <c r="BF467"/>
  <c r="BF485"/>
  <c r="BF520"/>
  <c r="BF550"/>
  <c r="BF556"/>
  <c r="BF574"/>
  <c r="BF122"/>
  <c r="BF126"/>
  <c r="BF171"/>
  <c r="BF222"/>
  <c r="BF225"/>
  <c r="BF250"/>
  <c r="BF256"/>
  <c r="BF291"/>
  <c r="BF300"/>
  <c r="BF306"/>
  <c r="BF313"/>
  <c r="BF318"/>
  <c r="BF329"/>
  <c r="BF332"/>
  <c r="BF338"/>
  <c i="2" r="BF109"/>
  <c r="BF115"/>
  <c r="BF118"/>
  <c r="BF121"/>
  <c r="BF128"/>
  <c r="BF132"/>
  <c r="BF139"/>
  <c r="BF142"/>
  <c r="BF145"/>
  <c r="BF147"/>
  <c r="BF149"/>
  <c r="BF152"/>
  <c r="BF154"/>
  <c r="BF164"/>
  <c r="BF168"/>
  <c r="BF171"/>
  <c r="BF174"/>
  <c r="BF176"/>
  <c r="BF178"/>
  <c r="BF181"/>
  <c r="BF183"/>
  <c r="BF186"/>
  <c r="BF190"/>
  <c r="BF191"/>
  <c r="BF194"/>
  <c r="BF197"/>
  <c r="BF200"/>
  <c r="BF203"/>
  <c r="BF205"/>
  <c r="BF206"/>
  <c r="BF209"/>
  <c r="BF213"/>
  <c r="BF217"/>
  <c r="BF221"/>
  <c r="BF225"/>
  <c r="BF227"/>
  <c r="BF230"/>
  <c r="BF232"/>
  <c r="BF235"/>
  <c r="BF237"/>
  <c r="BF241"/>
  <c r="BF245"/>
  <c r="BF248"/>
  <c r="BF252"/>
  <c r="BF255"/>
  <c r="BF258"/>
  <c r="BF261"/>
  <c r="BF264"/>
  <c r="BF268"/>
  <c r="BF272"/>
  <c r="BF275"/>
  <c r="BF278"/>
  <c r="BF280"/>
  <c r="BF282"/>
  <c r="BF283"/>
  <c r="BF285"/>
  <c r="BF287"/>
  <c r="BF289"/>
  <c r="BF291"/>
  <c r="BF293"/>
  <c r="BF294"/>
  <c r="BF296"/>
  <c r="BF297"/>
  <c r="BF298"/>
  <c r="BF301"/>
  <c r="BF303"/>
  <c r="BF305"/>
  <c r="BF307"/>
  <c r="BF309"/>
  <c r="BF311"/>
  <c r="BF313"/>
  <c r="BF315"/>
  <c r="BF317"/>
  <c r="BF318"/>
  <c r="BF319"/>
  <c r="BF321"/>
  <c r="BF322"/>
  <c r="BF323"/>
  <c r="BF326"/>
  <c r="BF328"/>
  <c r="BF332"/>
  <c r="BF334"/>
  <c r="BF336"/>
  <c r="BF337"/>
  <c r="BF338"/>
  <c r="BF339"/>
  <c r="BF341"/>
  <c r="BF343"/>
  <c r="BF344"/>
  <c r="BF345"/>
  <c r="BF346"/>
  <c r="BF347"/>
  <c r="BF351"/>
  <c r="BF353"/>
  <c r="BF357"/>
  <c r="BF360"/>
  <c r="BF362"/>
  <c r="BF365"/>
  <c r="BF367"/>
  <c r="BF369"/>
  <c r="BF370"/>
  <c r="BF371"/>
  <c r="BF372"/>
  <c r="BF373"/>
  <c r="BF375"/>
  <c r="BF376"/>
  <c r="BF377"/>
  <c r="BF378"/>
  <c r="BF381"/>
  <c r="BF384"/>
  <c r="BF386"/>
  <c r="BF389"/>
  <c r="BF391"/>
  <c r="BF393"/>
  <c r="BF394"/>
  <c r="BF396"/>
  <c r="BF397"/>
  <c r="BF399"/>
  <c r="BF400"/>
  <c r="BF403"/>
  <c r="BF404"/>
  <c r="BF405"/>
  <c r="BF406"/>
  <c r="BF407"/>
  <c r="BF408"/>
  <c r="BF409"/>
  <c r="BF411"/>
  <c r="BF412"/>
  <c r="BF414"/>
  <c r="BF415"/>
  <c r="BF417"/>
  <c r="BF418"/>
  <c r="BF420"/>
  <c r="BF421"/>
  <c r="BF423"/>
  <c r="BF424"/>
  <c r="BF426"/>
  <c r="BF427"/>
  <c r="BF429"/>
  <c r="BF430"/>
  <c r="BF431"/>
  <c r="BF432"/>
  <c r="BF433"/>
  <c r="BF436"/>
  <c r="BF438"/>
  <c r="BF440"/>
  <c r="BF441"/>
  <c r="BF442"/>
  <c r="BF443"/>
  <c r="BF444"/>
  <c r="BF445"/>
  <c r="BF446"/>
  <c r="BF447"/>
  <c r="BF448"/>
  <c r="BF449"/>
  <c r="BF450"/>
  <c r="BF452"/>
  <c r="BF454"/>
  <c r="BF455"/>
  <c r="BF457"/>
  <c r="BF458"/>
  <c r="BF459"/>
  <c r="BF462"/>
  <c r="BF465"/>
  <c r="BF467"/>
  <c r="BF469"/>
  <c r="BF472"/>
  <c r="BF476"/>
  <c r="BF478"/>
  <c r="BF481"/>
  <c r="BF485"/>
  <c r="BF488"/>
  <c r="BF491"/>
  <c r="BF493"/>
  <c r="BF494"/>
  <c r="BF497"/>
  <c r="BF500"/>
  <c r="BF502"/>
  <c r="BF503"/>
  <c r="BF508"/>
  <c r="BF510"/>
  <c r="BF513"/>
  <c r="BF516"/>
  <c r="BF519"/>
  <c r="BF520"/>
  <c r="BF522"/>
  <c r="BF525"/>
  <c r="BF528"/>
  <c r="BF532"/>
  <c r="BF535"/>
  <c r="BF537"/>
  <c r="BF539"/>
  <c r="BF542"/>
  <c r="BF545"/>
  <c r="BF548"/>
  <c r="BF551"/>
  <c r="BF554"/>
  <c r="BF556"/>
  <c r="BF558"/>
  <c r="BF562"/>
  <c r="BF564"/>
  <c r="BF566"/>
  <c r="BF572"/>
  <c r="BF575"/>
  <c r="BF578"/>
  <c r="BF581"/>
  <c r="BF584"/>
  <c r="BF587"/>
  <c r="BF590"/>
  <c r="BF593"/>
  <c r="BF596"/>
  <c r="BF599"/>
  <c r="BF602"/>
  <c r="BF606"/>
  <c r="BF613"/>
  <c r="BF616"/>
  <c r="BF619"/>
  <c r="BF622"/>
  <c r="BF627"/>
  <c r="BF632"/>
  <c r="BF642"/>
  <c r="BF644"/>
  <c r="BF652"/>
  <c i="1" r="AV55"/>
  <c i="2" r="E48"/>
  <c r="J52"/>
  <c r="F55"/>
  <c r="BF112"/>
  <c i="1" r="BC55"/>
  <c r="BD55"/>
  <c i="2" r="F33"/>
  <c r="F35"/>
  <c i="1" r="BB55"/>
  <c i="3" r="J33"/>
  <c i="1" r="AV56"/>
  <c i="3" r="F37"/>
  <c i="1" r="BD56"/>
  <c r="BD54"/>
  <c r="W33"/>
  <c i="3" r="F33"/>
  <c i="1" r="AZ56"/>
  <c i="3" r="F35"/>
  <c i="1" r="BB56"/>
  <c i="3" r="F36"/>
  <c i="1" r="BC56"/>
  <c r="BC54"/>
  <c r="W32"/>
  <c l="1" r="AZ55"/>
  <c i="2" r="P239"/>
  <c r="P106"/>
  <c i="1" r="AU55"/>
  <c i="2" r="R107"/>
  <c i="3" r="BK234"/>
  <c r="J234"/>
  <c r="J66"/>
  <c r="P234"/>
  <c r="P107"/>
  <c i="2" r="T239"/>
  <c i="3" r="T234"/>
  <c r="R234"/>
  <c r="T107"/>
  <c i="2" r="R239"/>
  <c i="3" r="R107"/>
  <c i="2" r="T107"/>
  <c r="T106"/>
  <c i="3" r="J235"/>
  <c r="J67"/>
  <c r="BK107"/>
  <c r="J107"/>
  <c r="J60"/>
  <c r="BK625"/>
  <c r="J625"/>
  <c r="J85"/>
  <c i="2" r="BK106"/>
  <c r="J106"/>
  <c i="1" r="AZ54"/>
  <c r="W29"/>
  <c i="2" r="F34"/>
  <c i="1" r="BA55"/>
  <c i="2" r="J34"/>
  <c i="1" r="AW55"/>
  <c r="AT55"/>
  <c r="BB54"/>
  <c r="W31"/>
  <c i="2" r="J30"/>
  <c i="1" r="AG55"/>
  <c i="3" r="F34"/>
  <c i="1" r="BA56"/>
  <c r="AY54"/>
  <c i="3" r="J34"/>
  <c i="1" r="AW56"/>
  <c r="AT56"/>
  <c i="3" l="1" r="T106"/>
  <c i="2" r="R106"/>
  <c i="3" r="R106"/>
  <c r="P106"/>
  <c i="1" r="AU56"/>
  <c i="3" r="BK106"/>
  <c r="J106"/>
  <c r="J59"/>
  <c i="1" r="AN55"/>
  <c i="2" r="J59"/>
  <c r="J39"/>
  <c i="1" r="AV54"/>
  <c r="AK29"/>
  <c r="AX54"/>
  <c r="BA54"/>
  <c r="W30"/>
  <c r="AU54"/>
  <c i="3" l="1" r="J30"/>
  <c i="1" r="AG56"/>
  <c r="AW54"/>
  <c r="AK30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<sst xmlns="http://schemas.openxmlformats.org/spreadsheetml/2006/main">
  <si>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</si>
  <si>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</si>
  <si>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</si>
  <si>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</si>
  <si>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</si>
  <si>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{5f2762ba-5370-4bc3-9f95-6fde0d15efd5}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</si>
  <si>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</si>
  <si>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</si>
  <si>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</si>
  <si>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</si>
  <si>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</si>
  <si>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</si>
  <si>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</si>
  <si>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</si>
  <si>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200399_E1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</si>
  <si>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</si>
  <si>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</si>
  <si>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koupelen na bezbariérové a nový evakuační výtah v DS Panorama - ETAPA I.</t>
  </si>
  <si>
    <t>KSO:</t>
  </si>
  <si>
    <t/>
  </si>
  <si>
    <t>CC-CZ:</t>
  </si>
  <si>
    <t>Místo:</t>
  </si>
  <si>
    <t>U Penzionu 1711</t>
  </si>
  <si>
    <t>Datum:</t>
  </si>
  <si>
    <t>22. 10. 2021</t>
  </si>
  <si>
    <t>Zadavatel:</t>
  </si>
  <si>
    <t>IČ:</t>
  </si>
  <si>
    <t>00377805</t>
  </si>
  <si>
    <t>Centrum sociálních služeb Tachov, p.o.</t>
  </si>
  <si>
    <t>DIČ:</t>
  </si>
  <si>
    <t>Uchazeč: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</si>
  <si>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</si>
  <si>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</si>
  <si>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</si>
  <si>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</si>
  <si>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</si>
  <si>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</si>
  <si>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</si>
  <si>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</si>
  <si>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</si>
  <si>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</si>
  <si>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</si>
  <si>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</si>
  <si>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</si>
  <si>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</si>
  <si>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</si>
  <si>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</si>
  <si>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</si>
  <si>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</si>
  <si>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</si>
  <si>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</si>
  <si>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</si>
  <si>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</si>
  <si>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</si>
  <si>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</si>
  <si>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</si>
  <si>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</si>
  <si>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</si>
  <si>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</si>
  <si>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</si>
  <si>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</si>
  <si>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</si>
  <si>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</si>
  <si>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</si>
  <si>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</si>
  <si>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</si>
  <si>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</si>
  <si>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</si>
  <si>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</si>
  <si>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</si>
  <si>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</si>
  <si>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</si>
  <si>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</si>
  <si>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</si>
  <si>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</si>
  <si>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</si>
  <si>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</si>
  <si>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</si>
  <si>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</si>
  <si>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</si>
  <si>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190501_G_3</t>
  </si>
  <si>
    <t>pokoj typ G</t>
  </si>
  <si>
    <t>STA</t>
  </si>
  <si>
    <t>1</t>
  </si>
  <si>
    <t>{c454ddc4-496f-447c-81e7-adac96cee807}</t>
  </si>
  <si>
    <t>190501_I</t>
  </si>
  <si>
    <t>pokoj typ I</t>
  </si>
  <si>
    <t>{4d3c3e1e-120c-4dee-a236-a1cbaefbc7b7}</t>
  </si>
  <si>
    <t>KRYCÍ LIST SOUPISU PRACÍ</t>
  </si>
  <si>
    <t>Objekt:</t>
  </si>
  <si>
    <t>190501_G_3 - pokoj typ G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</si>
  <si>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</si>
  <si>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</si>
  <si>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</si>
  <si>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</si>
  <si>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</si>
  <si>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</si>
  <si>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</si>
  <si>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</si>
  <si>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</si>
  <si>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</si>
  <si>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</si>
  <si>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</si>
  <si>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</si>
  <si>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</si>
  <si>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</si>
  <si>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</si>
  <si>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</si>
  <si>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</si>
  <si>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</si>
  <si>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</si>
  <si>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</si>
  <si>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</si>
  <si>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</si>
  <si>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</si>
  <si>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</si>
  <si>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</si>
  <si>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</si>
  <si>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</si>
  <si>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</si>
  <si>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</si>
  <si>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</si>
  <si>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</si>
  <si>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</si>
  <si>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</si>
  <si>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</si>
  <si>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</si>
  <si>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</si>
  <si>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</si>
  <si>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</si>
  <si>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</si>
  <si>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</si>
  <si>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</si>
  <si>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</si>
  <si>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</si>
  <si>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</si>
  <si>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</si>
  <si>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</si>
  <si>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</si>
  <si>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</si>
  <si>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</si>
  <si>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</si>
  <si>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 pórobetonových tvárnic na tenké maltové lože, tl. zdiva 200 mm pevnost tvárnic přes P2 do P4, objemová hmotnost přes 450 do 600 kg/m3 hladkých</t>
  </si>
  <si>
    <t>m2</t>
  </si>
  <si>
    <t>CS ÚRS 2021 02</t>
  </si>
  <si>
    <t>4</t>
  </si>
  <si>
    <t>2</t>
  </si>
  <si>
    <t>-787831187</t>
  </si>
  <si>
    <t>Online PSC</t>
  </si>
  <si>
    <t>https://podminky.urs.cz/item/CS_URS_2021_02/311272031</t>
  </si>
  <si>
    <t>VV</t>
  </si>
  <si>
    <t>5*(3,2*0,8)</t>
  </si>
  <si>
    <t>317168012</t>
  </si>
  <si>
    <t>Překlady keramické ploché osazené do maltového lože, výšky překladu 71 mm šířky 115 mm, délky 1250 mm</t>
  </si>
  <si>
    <t>kus</t>
  </si>
  <si>
    <t>-489760114</t>
  </si>
  <si>
    <t>https://podminky.urs.cz/item/CS_URS_2021_02/317168012</t>
  </si>
  <si>
    <t>5*2</t>
  </si>
  <si>
    <t>317168013</t>
  </si>
  <si>
    <t>Překlady keramické ploché osazené do maltového lože, výšky překladu 71 mm šířky 115 mm, délky 1500 mm</t>
  </si>
  <si>
    <t>324042128</t>
  </si>
  <si>
    <t>https://podminky.urs.cz/item/CS_URS_2021_02/317168013</t>
  </si>
  <si>
    <t>5*1</t>
  </si>
  <si>
    <t>317168016</t>
  </si>
  <si>
    <t>Překlady keramické ploché osazené do maltového lože, výšky překladu 71 mm šířky 115 mm, délky 2250 mm</t>
  </si>
  <si>
    <t>-2011623689</t>
  </si>
  <si>
    <t>https://podminky.urs.cz/item/CS_URS_2021_02/317168016</t>
  </si>
  <si>
    <t>5*(1)</t>
  </si>
  <si>
    <t>5</t>
  </si>
  <si>
    <t>340239212</t>
  </si>
  <si>
    <t>Zazdívka otvorů v příčkách nebo stěnách cihlami plnými pálenými plochy přes 1 m2 do 4 m2, tloušťky přes 100 mm</t>
  </si>
  <si>
    <t>239237220</t>
  </si>
  <si>
    <t>https://podminky.urs.cz/item/CS_URS_2021_02/340239212</t>
  </si>
  <si>
    <t xml:space="preserve">dozdívky u bouraných dveří </t>
  </si>
  <si>
    <t>5*(1,0*2,0)</t>
  </si>
  <si>
    <t>zazdění otvorů ve stoupačkách - odhad množství</t>
  </si>
  <si>
    <t>5*1,2</t>
  </si>
  <si>
    <t>Součet</t>
  </si>
  <si>
    <t>6</t>
  </si>
  <si>
    <t>342241162</t>
  </si>
  <si>
    <t>Příčky nebo přizdívky jednoduché z cihel nebo příčkovek pálených na maltu MVC nebo MC plných P7,5 až P15 dl. 290 mm (290x140x65 mm), tl. o tl. 140 mm</t>
  </si>
  <si>
    <t>-1290680557</t>
  </si>
  <si>
    <t>https://podminky.urs.cz/item/CS_URS_2021_02/342241162</t>
  </si>
  <si>
    <t>vyzdívka za sedačkou ve sprše</t>
  </si>
  <si>
    <t>5*(0,8)</t>
  </si>
  <si>
    <t>7</t>
  </si>
  <si>
    <t>342272225</t>
  </si>
  <si>
    <t>Příčky z pórobetonových tvárnic hladkých na tenké maltové lože objemová hmotnost do 500 kg/m3, tloušťka příčky 100 mm</t>
  </si>
  <si>
    <t>1397091340</t>
  </si>
  <si>
    <t>https://podminky.urs.cz/item/CS_URS_2021_02/342272225</t>
  </si>
  <si>
    <t>nové příčky</t>
  </si>
  <si>
    <t>5*(3,2*(2,975*2)-0,9*2,0*1)</t>
  </si>
  <si>
    <t>přizdívka u WC a ve sprše</t>
  </si>
  <si>
    <t>5*((1,0+1,2)*3,2)</t>
  </si>
  <si>
    <t>8</t>
  </si>
  <si>
    <t>342272235</t>
  </si>
  <si>
    <t>Příčky z pórobetonových tvárnic hladkých na tenké maltové lože objemová hmotnost do 500 kg/m3, tloušťka příčky 125 mm</t>
  </si>
  <si>
    <t>-1589123524</t>
  </si>
  <si>
    <t>https://podminky.urs.cz/item/CS_URS_2021_02/342272235</t>
  </si>
  <si>
    <t>5*(3,2*(2,0+2,3+0,6+1,625)-0,9*2,0*2)</t>
  </si>
  <si>
    <t>9</t>
  </si>
  <si>
    <t>342291121</t>
  </si>
  <si>
    <t>Ukotvení příček plochými kotvami, do konstrukce cihelné</t>
  </si>
  <si>
    <t>m</t>
  </si>
  <si>
    <t>-304853923</t>
  </si>
  <si>
    <t>https://podminky.urs.cz/item/CS_URS_2021_02/342291121</t>
  </si>
  <si>
    <t>5*(3,2*2)</t>
  </si>
  <si>
    <t>10</t>
  </si>
  <si>
    <t>3462722-R</t>
  </si>
  <si>
    <t>Přizdívka závěsného WC typu Geberit pórobetonovými tvárnicemi</t>
  </si>
  <si>
    <t>-1842303151</t>
  </si>
  <si>
    <t>Úpravy povrchů, podlahy a osazování výplní</t>
  </si>
  <si>
    <t>232</t>
  </si>
  <si>
    <t>611135011</t>
  </si>
  <si>
    <t>Vyrovnání nerovností podkladu vnitřních omítaných ploch tmelem, tloušťky do 2 mm stropů</t>
  </si>
  <si>
    <t>CS ÚRS 2019 02</t>
  </si>
  <si>
    <t>-1906947029</t>
  </si>
  <si>
    <t>255,045</t>
  </si>
  <si>
    <t>11</t>
  </si>
  <si>
    <t>611311131</t>
  </si>
  <si>
    <t>Potažení vnitřních ploch vápenným štukem tloušťky do 3 mm vodorovných konstrukcí stropů rovných</t>
  </si>
  <si>
    <t>1038712909</t>
  </si>
  <si>
    <t>https://podminky.urs.cz/item/CS_URS_2021_02/611311131</t>
  </si>
  <si>
    <t>5*(11,40+3,2*4,445+7,07+3,7*4,95)</t>
  </si>
  <si>
    <t>233</t>
  </si>
  <si>
    <t>612135011</t>
  </si>
  <si>
    <t>Vyrovnání nerovností podkladu vnitřních omítaných ploch tmelem, tloušťky do 2 mm stěn</t>
  </si>
  <si>
    <t>953029975</t>
  </si>
  <si>
    <t>832,121</t>
  </si>
  <si>
    <t>13</t>
  </si>
  <si>
    <t>612311131</t>
  </si>
  <si>
    <t>Potažení vnitřních ploch vápenným štukem tloušťky do 3 mm svislých konstrukcí stěn</t>
  </si>
  <si>
    <t>-1206721397</t>
  </si>
  <si>
    <t>https://podminky.urs.cz/item/CS_URS_2021_02/612311131</t>
  </si>
  <si>
    <t>vč. podkladní penetrace</t>
  </si>
  <si>
    <t>5*(3,0*(4,725*2+3,58*2+3,2*2+4,445*2+2,74*2+2,975*2+3,7*2+4,95*2))</t>
  </si>
  <si>
    <t>5*(0,8*(2,69*2+2,972*2))</t>
  </si>
  <si>
    <t>špalety</t>
  </si>
  <si>
    <t>5*(0,25*(2*(3,0+2,0*2)+1,5+2,0*2))</t>
  </si>
  <si>
    <t>odečet otvorů</t>
  </si>
  <si>
    <t>-5*(3,0*2,0*2+1,5*2,0+0,9*2,0*8)</t>
  </si>
  <si>
    <t>16</t>
  </si>
  <si>
    <t>612331121</t>
  </si>
  <si>
    <t>Omítka cementová vnitřních ploch nanášená ručně jednovrstvá, tloušťky do 10 mm hladká svislých konstrukcí stěn</t>
  </si>
  <si>
    <t>907700990</t>
  </si>
  <si>
    <t>https://podminky.urs.cz/item/CS_URS_2021_02/612331121</t>
  </si>
  <si>
    <t>prohození pouzdra posuvných dveří</t>
  </si>
  <si>
    <t>5*2*((2,0*1,2))*2</t>
  </si>
  <si>
    <t>234</t>
  </si>
  <si>
    <t>612331191</t>
  </si>
  <si>
    <t>Omítka cementová vnitřních ploch nanášená ručně Příplatek k cenám za každých dalších i započatých 5 mm tloušťky omítky přes 10 mm stěn</t>
  </si>
  <si>
    <t>1825179040</t>
  </si>
  <si>
    <t>5*2*((2,0*1,2))*2*2</t>
  </si>
  <si>
    <t>235</t>
  </si>
  <si>
    <t>619991011</t>
  </si>
  <si>
    <t>Zakrytí vnitřních ploch před znečištěním včetně pozdějšího odkrytí konstrukcí a prvků obalením fólií a přelepením páskou</t>
  </si>
  <si>
    <t>-375015457</t>
  </si>
  <si>
    <t>okna</t>
  </si>
  <si>
    <t>5*(2*(3,0*2,0)+1,5*2,0)</t>
  </si>
  <si>
    <t>236</t>
  </si>
  <si>
    <t>622143003</t>
  </si>
  <si>
    <t>Montáž omítkových profilů plastových nebo pozinkovaných, upevněných vtlačením do podkladní vrstvy nebo přibitím rohových s tkaninou</t>
  </si>
  <si>
    <t>644606718</t>
  </si>
  <si>
    <t>5*(3,0*13+3,0*2+2,0*6+1,5*1)</t>
  </si>
  <si>
    <t>237</t>
  </si>
  <si>
    <t>M</t>
  </si>
  <si>
    <t>59051486</t>
  </si>
  <si>
    <t>lišta rohová PVC 10/15cm s tkaninou</t>
  </si>
  <si>
    <t>1743961257</t>
  </si>
  <si>
    <t>292,5*1,05 'Přepočtené koeficientem množství</t>
  </si>
  <si>
    <t>18</t>
  </si>
  <si>
    <t>631311114</t>
  </si>
  <si>
    <t>Mazanina z betonu prostého bez zvýšených nároků na prostředí tl. přes 50 do 80 mm tř. C 16/20</t>
  </si>
  <si>
    <t>m3</t>
  </si>
  <si>
    <t>-673631193</t>
  </si>
  <si>
    <t>https://podminky.urs.cz/item/CS_URS_2021_02/631311114</t>
  </si>
  <si>
    <t>5*(7,9*2,975)*0,05</t>
  </si>
  <si>
    <t>19</t>
  </si>
  <si>
    <t>631319011</t>
  </si>
  <si>
    <t>Příplatek k cenám mazanin za úpravu povrchu mazaniny přehlazením, mazanina tl. přes 50 do 80 mm</t>
  </si>
  <si>
    <t>-663695436</t>
  </si>
  <si>
    <t>https://podminky.urs.cz/item/CS_URS_2021_02/631319011</t>
  </si>
  <si>
    <t>20</t>
  </si>
  <si>
    <t>631362021</t>
  </si>
  <si>
    <t>Výztuž mazanin ze svařovaných sítí z drátů typu KARI</t>
  </si>
  <si>
    <t>t</t>
  </si>
  <si>
    <t>1705169195</t>
  </si>
  <si>
    <t>https://podminky.urs.cz/item/CS_URS_2021_02/631362021</t>
  </si>
  <si>
    <t>5*((7,9*2,975)/6*1,1*18,2*0,001)</t>
  </si>
  <si>
    <t>642945111</t>
  </si>
  <si>
    <t>Osazování ocelových zárubní protipožárních nebo protiplynových dveří do vynechaného otvoru, s obetonováním, dveří jednokřídlových do 2,5 m2</t>
  </si>
  <si>
    <t>-244091430</t>
  </si>
  <si>
    <t>https://podminky.urs.cz/item/CS_URS_2021_02/642945111</t>
  </si>
  <si>
    <t>vstupní dveře do pokojů</t>
  </si>
  <si>
    <t>22</t>
  </si>
  <si>
    <t>611822-R</t>
  </si>
  <si>
    <t>zárubeň ocelová protipožární s těsněním pro dveře 1křídlé 900x1970mm tl 100-150mm</t>
  </si>
  <si>
    <t>1595814587</t>
  </si>
  <si>
    <t>23</t>
  </si>
  <si>
    <t>642946112</t>
  </si>
  <si>
    <t>Osazení stavebního pouzdra posuvných dveří do zděné příčky s jednou kapsou pro jedno dveřní křídlo průchozí šířky přes 800 do 1200 mm</t>
  </si>
  <si>
    <t>-1539057596</t>
  </si>
  <si>
    <t>https://podminky.urs.cz/item/CS_URS_2021_02/642946112</t>
  </si>
  <si>
    <t>24</t>
  </si>
  <si>
    <t>55331613</t>
  </si>
  <si>
    <t>pouzdro stavební posuvných dveří jednopouzdrové 900mm standardní rozměr</t>
  </si>
  <si>
    <t>1983653851</t>
  </si>
  <si>
    <t>https://podminky.urs.cz/item/CS_URS_2021_02/55331613</t>
  </si>
  <si>
    <t>Ostatní konstrukce a práce, bourání</t>
  </si>
  <si>
    <t>25</t>
  </si>
  <si>
    <t>919735122</t>
  </si>
  <si>
    <t>Řezání stávajícího betonového krytu nebo podkladu hloubky přes 50 do 100 mm</t>
  </si>
  <si>
    <t>-232861060</t>
  </si>
  <si>
    <t>https://podminky.urs.cz/item/CS_URS_2021_02/919735122</t>
  </si>
  <si>
    <t>5*(3,58*2+2,975)</t>
  </si>
  <si>
    <t>26</t>
  </si>
  <si>
    <t>952901111</t>
  </si>
  <si>
    <t>Vyčištění budov nebo objektů před předáním do užívání budov bytové nebo občanské výstavby, světlé výšky podlaží do 4 m</t>
  </si>
  <si>
    <t>-1631666366</t>
  </si>
  <si>
    <t>https://podminky.urs.cz/item/CS_URS_2021_02/952901111</t>
  </si>
  <si>
    <t>5*(3,2*4,445+3,7*4,95+11,4+7,15+7,07)</t>
  </si>
  <si>
    <t>27</t>
  </si>
  <si>
    <t>953731311</t>
  </si>
  <si>
    <t>Odvětrání svislé plastovými troubami montáž větrací hlavice, vnitřního průměru do 160 mm</t>
  </si>
  <si>
    <t>1093061820</t>
  </si>
  <si>
    <t>https://podminky.urs.cz/item/CS_URS_2021_02/953731311</t>
  </si>
  <si>
    <t>28</t>
  </si>
  <si>
    <t>553495-R</t>
  </si>
  <si>
    <t>odvětrávací hlavice nadstřešní</t>
  </si>
  <si>
    <t>-542546161</t>
  </si>
  <si>
    <t>29</t>
  </si>
  <si>
    <t>962031133</t>
  </si>
  <si>
    <t>Bourání příček z cihel, tvárnic nebo příčkovek z cihel pálených, plných nebo dutých na maltu vápennou nebo vápenocementovou, tl. do 150 mm</t>
  </si>
  <si>
    <t>-888981671</t>
  </si>
  <si>
    <t>https://podminky.urs.cz/item/CS_URS_2021_02/962031133</t>
  </si>
  <si>
    <t>5*(3,2*(3,58*2+1,74+1,645+2,5*2+1,625+0,545+0,8)+2,0*0,65*2-(0,9*2,0*2+0,6*2,0*2))</t>
  </si>
  <si>
    <t>31</t>
  </si>
  <si>
    <t>965042141</t>
  </si>
  <si>
    <t>Bourání mazanin betonových nebo z litého asfaltu tl. do 100 mm, plochy přes 4 m2</t>
  </si>
  <si>
    <t>-475868823</t>
  </si>
  <si>
    <t>https://podminky.urs.cz/item/CS_URS_2021_02/965042141</t>
  </si>
  <si>
    <t>podlahy v 1.PP až 3.NP (vč. dlažeb v koupelnách)</t>
  </si>
  <si>
    <t>4*(7,9*2,975*0,045)</t>
  </si>
  <si>
    <t>32</t>
  </si>
  <si>
    <t>965045113</t>
  </si>
  <si>
    <t>Bourání potěrů tl. do 50 mm cementových nebo pískocementových, plochy přes 4 m2</t>
  </si>
  <si>
    <t>-756051569</t>
  </si>
  <si>
    <t>https://podminky.urs.cz/item/CS_URS_2021_02/965045113</t>
  </si>
  <si>
    <t xml:space="preserve">podlaha v 2.PP  (vč. dlažeb v koupelnách)</t>
  </si>
  <si>
    <t>7,9*2,975</t>
  </si>
  <si>
    <t>33</t>
  </si>
  <si>
    <t>968072455</t>
  </si>
  <si>
    <t>Vybourání kovových rámů oken s křídly, dveřních zárubní, vrat, stěn, ostění nebo obkladů dveřních zárubní, plochy do 2 m2</t>
  </si>
  <si>
    <t>408408120</t>
  </si>
  <si>
    <t>https://podminky.urs.cz/item/CS_URS_2021_02/968072455</t>
  </si>
  <si>
    <t>vybourání zárubní, vč. likvidace křídel</t>
  </si>
  <si>
    <t>5*(0,9*2,0*4+0,6*2,0*2)</t>
  </si>
  <si>
    <t>34</t>
  </si>
  <si>
    <t>977151116</t>
  </si>
  <si>
    <t>Jádrové vrty diamantovými korunkami do stavebních materiálů (železobetonu, betonu, cihel, obkladů, dlažeb, kamene) průměru přes 70 do 80 mm</t>
  </si>
  <si>
    <t>-1227518165</t>
  </si>
  <si>
    <t>https://podminky.urs.cz/item/CS_URS_2021_02/977151116</t>
  </si>
  <si>
    <t>4*(0,4*2)</t>
  </si>
  <si>
    <t>997</t>
  </si>
  <si>
    <t>Přesun sutě</t>
  </si>
  <si>
    <t>35</t>
  </si>
  <si>
    <t>997013214</t>
  </si>
  <si>
    <t>Vnitrostaveništní doprava suti a vybouraných hmot vodorovně do 50 m svisle ručně pro budovy a haly výšky přes 12 do 15 m</t>
  </si>
  <si>
    <t>464408940</t>
  </si>
  <si>
    <t>https://podminky.urs.cz/item/CS_URS_2021_02/997013214</t>
  </si>
  <si>
    <t>36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</si>
  <si>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</si>
  <si>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</si>
  <si>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60993098</t>
  </si>
  <si>
    <t>https://podminky.urs.cz/item/CS_URS_2021_02/997013219</t>
  </si>
  <si>
    <t>97,288*50 'Přepočtené koeficientem množství</t>
  </si>
  <si>
    <t>37</t>
  </si>
  <si>
    <t>997013501</t>
  </si>
  <si>
    <t>Odvoz suti a vybouraných hmot na skládku nebo meziskládku se složením, na vzdálenost do 1 km</t>
  </si>
  <si>
    <t>-1544069140</t>
  </si>
  <si>
    <t>https://podminky.urs.cz/item/CS_URS_2021_02/997013501</t>
  </si>
  <si>
    <t>38</t>
  </si>
  <si>
    <t>997013509</t>
  </si>
  <si>
    <t>Odvoz suti a vybouraných hmot na skládku nebo meziskládku se složením, na vzdálenost Příplatek k ceně za každý další i započatý 1 km přes 1 km</t>
  </si>
  <si>
    <t>824407949</t>
  </si>
  <si>
    <t>https://podminky.urs.cz/item/CS_URS_2021_02/997013509</t>
  </si>
  <si>
    <t>97,288*30 'Přepočtené koeficientem množství</t>
  </si>
  <si>
    <t>39</t>
  </si>
  <si>
    <t>997013831</t>
  </si>
  <si>
    <t>Poplatek za uložení stavebního odpadu na skládce (skládkovné) směsného stavebního a demoličního zatříděného do Katalogu odpadů pod kódem 170 904</t>
  </si>
  <si>
    <t>260228602</t>
  </si>
  <si>
    <t>998</t>
  </si>
  <si>
    <t>Přesun hmot</t>
  </si>
  <si>
    <t>40</t>
  </si>
  <si>
    <t>998012023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</si>
  <si>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</si>
  <si>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2071629915</t>
  </si>
  <si>
    <t>https://podminky.urs.cz/item/CS_URS_2021_02/998012023</t>
  </si>
  <si>
    <t>PSV</t>
  </si>
  <si>
    <t>Práce a dodávky PSV</t>
  </si>
  <si>
    <t>711</t>
  </si>
  <si>
    <t>Izolace proti vodě, vlhkosti a plynům</t>
  </si>
  <si>
    <t>41</t>
  </si>
  <si>
    <t>711111002</t>
  </si>
  <si>
    <t>Provedení izolace proti zemní vlhkosti natěradly a tmely za studena na ploše vodorovné V nátěrem lakem asfaltovým</t>
  </si>
  <si>
    <t>-1474792296</t>
  </si>
  <si>
    <t>https://podminky.urs.cz/item/CS_URS_2021_02/711111002</t>
  </si>
  <si>
    <t>podlaha ve 2.PP</t>
  </si>
  <si>
    <t>42</t>
  </si>
  <si>
    <t>11163152</t>
  </si>
  <si>
    <t>lak hydroizolační asfaltový</t>
  </si>
  <si>
    <t>1549366523</t>
  </si>
  <si>
    <t>https://podminky.urs.cz/item/CS_URS_2021_02/11163152</t>
  </si>
  <si>
    <t>23,503*0,00035 'Přepočtené koeficientem množství</t>
  </si>
  <si>
    <t>43</t>
  </si>
  <si>
    <t>711141559</t>
  </si>
  <si>
    <t>Provedení izolace proti zemní vlhkosti pásy přitavením NAIP na ploše vodorovné V</t>
  </si>
  <si>
    <t>52250448</t>
  </si>
  <si>
    <t>https://podminky.urs.cz/item/CS_URS_2021_02/711141559</t>
  </si>
  <si>
    <t>44</t>
  </si>
  <si>
    <t>62832001</t>
  </si>
  <si>
    <t>pás asfaltový natavitelný oxidovaný tl 3,5mm typu V60 S35 s vložkou ze skleněné rohože, s jemnozrnným minerálním posypem</t>
  </si>
  <si>
    <t>589532701</t>
  </si>
  <si>
    <t>https://podminky.urs.cz/item/CS_URS_2021_02/62832001</t>
  </si>
  <si>
    <t>23,503*1,15 'Přepočtené koeficientem množství</t>
  </si>
  <si>
    <t>45</t>
  </si>
  <si>
    <t>711493112</t>
  </si>
  <si>
    <t>Izolace proti podpovrchové a tlakové vodě - ostatní na ploše vodorovné V jednosložkovou na bázi cementu</t>
  </si>
  <si>
    <t>1824655161</t>
  </si>
  <si>
    <t>https://podminky.urs.cz/item/CS_URS_2021_02/711493112</t>
  </si>
  <si>
    <t>5*(7,15)</t>
  </si>
  <si>
    <t>46</t>
  </si>
  <si>
    <t>711493122</t>
  </si>
  <si>
    <t>Izolace proti podpovrchové a tlakové vodě - ostatní na ploše svislé S jednosložkovou na bázi cementu</t>
  </si>
  <si>
    <t>-1672648394</t>
  </si>
  <si>
    <t>https://podminky.urs.cz/item/CS_URS_2021_02/711493122</t>
  </si>
  <si>
    <t>5*(0,2*(2,69*2+2,975*2-0,9*2)+2,1*(1,5+1,0))</t>
  </si>
  <si>
    <t>47</t>
  </si>
  <si>
    <t>998711103</t>
  </si>
  <si>
    <t>Přesun hmot pro izolace proti vodě, vlhkosti a plynům stanovený z hmotnosti přesunovaného materiálu vodorovná dopravní vzdálenost do 50 m v objektech výšky přes 12 do 60 m</t>
  </si>
  <si>
    <t>836648523</t>
  </si>
  <si>
    <t>https://podminky.urs.cz/item/CS_URS_2021_02/998711103</t>
  </si>
  <si>
    <t>713</t>
  </si>
  <si>
    <t>Izolace tepelné</t>
  </si>
  <si>
    <t>54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</si>
  <si>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</si>
  <si>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</si>
  <si>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324153656</t>
  </si>
  <si>
    <t>https://podminky.urs.cz/item/CS_URS_2021_02/713120821</t>
  </si>
  <si>
    <t>podlaha v 1.PP</t>
  </si>
  <si>
    <t>55</t>
  </si>
  <si>
    <t>713121111</t>
  </si>
  <si>
    <t>Montáž tepelné izolace podlah rohožemi, pásy, deskami, dílci, bloky (izolační materiál ve specifikaci) kladenými volně jednovrstvá</t>
  </si>
  <si>
    <t>861099295</t>
  </si>
  <si>
    <t>https://podminky.urs.cz/item/CS_URS_2021_02/713121111</t>
  </si>
  <si>
    <t>podlaha v 1.PP - po provedení napojení atd.</t>
  </si>
  <si>
    <t>56</t>
  </si>
  <si>
    <t>28376351</t>
  </si>
  <si>
    <t>deska perimetrická pro zateplení spodních staveb 200kPa λ=0,034 tl 40mm</t>
  </si>
  <si>
    <t>-1526994470</t>
  </si>
  <si>
    <t>https://podminky.urs.cz/item/CS_URS_2021_02/28376351</t>
  </si>
  <si>
    <t>23,503*1,02 'Přepočtené koeficientem množství</t>
  </si>
  <si>
    <t>57</t>
  </si>
  <si>
    <t>998713103</t>
  </si>
  <si>
    <t>Přesun hmot pro izolace tepelné stanovený z hmotnosti přesunovaného materiálu vodorovná dopravní vzdálenost do 50 m v objektech výšky přes 12 m do 24 m</t>
  </si>
  <si>
    <t>565023649</t>
  </si>
  <si>
    <t>https://podminky.urs.cz/item/CS_URS_2021_02/998713103</t>
  </si>
  <si>
    <t>721</t>
  </si>
  <si>
    <t>Zdravotechnika - vnitřní kanalizace</t>
  </si>
  <si>
    <t>58</t>
  </si>
  <si>
    <t>721140806</t>
  </si>
  <si>
    <t>Demontáž potrubí z litinových trub odpadních nebo dešťových přes 100 do DN 200</t>
  </si>
  <si>
    <t>1127425606</t>
  </si>
  <si>
    <t>https://podminky.urs.cz/item/CS_URS_2021_02/721140806</t>
  </si>
  <si>
    <t>59</t>
  </si>
  <si>
    <t>721171808</t>
  </si>
  <si>
    <t>Demontáž potrubí z novodurových trub odpadních nebo připojovacích přes 75 do D 114</t>
  </si>
  <si>
    <t>1273069153</t>
  </si>
  <si>
    <t>https://podminky.urs.cz/item/CS_URS_2021_02/721171808</t>
  </si>
  <si>
    <t>60</t>
  </si>
  <si>
    <t>7211737-R</t>
  </si>
  <si>
    <t>Dodávka a montáž čístícího kusu KG DN 110</t>
  </si>
  <si>
    <t>1317735555</t>
  </si>
  <si>
    <t>61</t>
  </si>
  <si>
    <t>721174025</t>
  </si>
  <si>
    <t>Potrubí z trub polypropylenových odpadní (svislé) DN 110</t>
  </si>
  <si>
    <t>-1736176261</t>
  </si>
  <si>
    <t>https://podminky.urs.cz/item/CS_URS_2021_02/721174025</t>
  </si>
  <si>
    <t>62</t>
  </si>
  <si>
    <t>721174042</t>
  </si>
  <si>
    <t>Potrubí z trub polypropylenových připojovací DN 40</t>
  </si>
  <si>
    <t>-1791645370</t>
  </si>
  <si>
    <t>https://podminky.urs.cz/item/CS_URS_2021_02/721174042</t>
  </si>
  <si>
    <t>63</t>
  </si>
  <si>
    <t>721174043</t>
  </si>
  <si>
    <t>Potrubí z trub polypropylenových připojovací DN 50</t>
  </si>
  <si>
    <t>827942777</t>
  </si>
  <si>
    <t>https://podminky.urs.cz/item/CS_URS_2021_02/721174043</t>
  </si>
  <si>
    <t>64</t>
  </si>
  <si>
    <t>721174045</t>
  </si>
  <si>
    <t>Potrubí z trub polypropylenových připojovací DN 110</t>
  </si>
  <si>
    <t>1668707009</t>
  </si>
  <si>
    <t>https://podminky.urs.cz/item/CS_URS_2021_02/721174045</t>
  </si>
  <si>
    <t>65</t>
  </si>
  <si>
    <t>721174063</t>
  </si>
  <si>
    <t>Potrubí z trub polypropylenových větrací DN 110</t>
  </si>
  <si>
    <t>-1141976422</t>
  </si>
  <si>
    <t>https://podminky.urs.cz/item/CS_URS_2021_02/721174063</t>
  </si>
  <si>
    <t>66</t>
  </si>
  <si>
    <t>7211797-R</t>
  </si>
  <si>
    <t>Napojení potrubí na stávající ležatý rozvod</t>
  </si>
  <si>
    <t>-410655412</t>
  </si>
  <si>
    <t>67</t>
  </si>
  <si>
    <t>721290111</t>
  </si>
  <si>
    <t>Zkouška těsnosti kanalizace v objektech vodou do DN 125</t>
  </si>
  <si>
    <t>-1091382280</t>
  </si>
  <si>
    <t>https://podminky.urs.cz/item/CS_URS_2021_02/721290111</t>
  </si>
  <si>
    <t>68</t>
  </si>
  <si>
    <t>7212901-R</t>
  </si>
  <si>
    <t>Stavební práce pro vnitřní kanalizaci</t>
  </si>
  <si>
    <t>hod</t>
  </si>
  <si>
    <t>899587496</t>
  </si>
  <si>
    <t>69</t>
  </si>
  <si>
    <t>7212999-R</t>
  </si>
  <si>
    <t>Protipožární ucpávky a manžety na kanalizačním potrubí</t>
  </si>
  <si>
    <t>-1461950447</t>
  </si>
  <si>
    <t>70</t>
  </si>
  <si>
    <t>998721103</t>
  </si>
  <si>
    <t>Přesun hmot pro vnitřní kanalizace stanovený z hmotnosti přesunovaného materiálu vodorovná dopravní vzdálenost do 50 m v objektech výšky přes 12 do 24 m</t>
  </si>
  <si>
    <t>1067410604</t>
  </si>
  <si>
    <t>https://podminky.urs.cz/item/CS_URS_2021_02/998721103</t>
  </si>
  <si>
    <t>722</t>
  </si>
  <si>
    <t>Zdravotechnika - vnitřní vodovod</t>
  </si>
  <si>
    <t>71</t>
  </si>
  <si>
    <t>722130801</t>
  </si>
  <si>
    <t>Demontáž potrubí z ocelových trubek pozinkovaných závitových do DN 25</t>
  </si>
  <si>
    <t>-1532662393</t>
  </si>
  <si>
    <t>https://podminky.urs.cz/item/CS_URS_2021_02/722130801</t>
  </si>
  <si>
    <t>72</t>
  </si>
  <si>
    <t>722170801</t>
  </si>
  <si>
    <t>Demontáž rozvodů vody z plastů do Ø 25 mm</t>
  </si>
  <si>
    <t>-640515999</t>
  </si>
  <si>
    <t>https://podminky.urs.cz/item/CS_URS_2021_02/722170801</t>
  </si>
  <si>
    <t>73</t>
  </si>
  <si>
    <t>722174002</t>
  </si>
  <si>
    <t>Potrubí z plastových trubek z polypropylenu PPR svařovaných polyfúzně PN 16 (SDR 7,4) D 20 x 2,8</t>
  </si>
  <si>
    <t>1187885700</t>
  </si>
  <si>
    <t>https://podminky.urs.cz/item/CS_URS_2021_02/722174002</t>
  </si>
  <si>
    <t>74</t>
  </si>
  <si>
    <t>-71178099</t>
  </si>
  <si>
    <t>75</t>
  </si>
  <si>
    <t>722174003</t>
  </si>
  <si>
    <t>Potrubí z plastových trubek z polypropylenu PPR svařovaných polyfúzně PN 16 (SDR 7,4) D 25 x 3,5</t>
  </si>
  <si>
    <t>2028818279</t>
  </si>
  <si>
    <t>https://podminky.urs.cz/item/CS_URS_2021_02/722174003</t>
  </si>
  <si>
    <t>76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</si>
  <si>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</si>
  <si>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</si>
  <si>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923626459</t>
  </si>
  <si>
    <t>https://podminky.urs.cz/item/CS_URS_2021_02/722181222</t>
  </si>
  <si>
    <t>77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</si>
  <si>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</si>
  <si>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</si>
  <si>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155545412</t>
  </si>
  <si>
    <t>https://podminky.urs.cz/item/CS_URS_2021_02/722181242</t>
  </si>
  <si>
    <t>78</t>
  </si>
  <si>
    <t>722220111</t>
  </si>
  <si>
    <t>Armatury s jedním závitem nástěnky pro výtokový ventil G 1/2"</t>
  </si>
  <si>
    <t>-1859589662</t>
  </si>
  <si>
    <t>https://podminky.urs.cz/item/CS_URS_2021_02/722220111</t>
  </si>
  <si>
    <t>79</t>
  </si>
  <si>
    <t>7222311-R</t>
  </si>
  <si>
    <t>Rohový ventil výtokový 20x2,8 PN 16</t>
  </si>
  <si>
    <t>845193456</t>
  </si>
  <si>
    <t>80</t>
  </si>
  <si>
    <t>7222313-R</t>
  </si>
  <si>
    <t>Uzavírací kulový kohout 20x2,8 PN 16</t>
  </si>
  <si>
    <t>-1745694915</t>
  </si>
  <si>
    <t>81</t>
  </si>
  <si>
    <t>722290234</t>
  </si>
  <si>
    <t>Zkoušky, proplach a desinfekce vodovodního potrubí proplach a desinfekce vodovodního potrubí do DN 80</t>
  </si>
  <si>
    <t>320544136</t>
  </si>
  <si>
    <t>https://podminky.urs.cz/item/CS_URS_2021_02/722290234</t>
  </si>
  <si>
    <t>82</t>
  </si>
  <si>
    <t>7222901-R</t>
  </si>
  <si>
    <t>Stavební práce pro vnitřní vodovod</t>
  </si>
  <si>
    <t>-188230045</t>
  </si>
  <si>
    <t>83</t>
  </si>
  <si>
    <t>7222999-R</t>
  </si>
  <si>
    <t>Protipožární ucpávky a manžety na vodovodním potrubí</t>
  </si>
  <si>
    <t>-491856502</t>
  </si>
  <si>
    <t>84</t>
  </si>
  <si>
    <t>998722103</t>
  </si>
  <si>
    <t>Přesun hmot pro vnitřní vodovod stanovený z hmotnosti přesunovaného materiálu vodorovná dopravní vzdálenost do 50 m v objektech výšky přes 12 do 24 m</t>
  </si>
  <si>
    <t>147679117</t>
  </si>
  <si>
    <t>https://podminky.urs.cz/item/CS_URS_2021_02/998722103</t>
  </si>
  <si>
    <t>725</t>
  </si>
  <si>
    <t>Zdravotechnika - zařizovací předměty</t>
  </si>
  <si>
    <t>85</t>
  </si>
  <si>
    <t>725110811</t>
  </si>
  <si>
    <t>Demontáž klozetů splachovacích s nádrží nebo tlakovým splachovačem</t>
  </si>
  <si>
    <t>soubor</t>
  </si>
  <si>
    <t>528129211</t>
  </si>
  <si>
    <t>https://podminky.urs.cz/item/CS_URS_2021_02/725110811</t>
  </si>
  <si>
    <t>86</t>
  </si>
  <si>
    <t>725112022</t>
  </si>
  <si>
    <t>Zařízení záchodů klozety keramické závěsné na nosné stěny s hlubokým splachováním odpad vodorovný</t>
  </si>
  <si>
    <t>-1039451866</t>
  </si>
  <si>
    <t>https://podminky.urs.cz/item/CS_URS_2021_02/725112022</t>
  </si>
  <si>
    <t>závěsný klozet Handicap</t>
  </si>
  <si>
    <t>87</t>
  </si>
  <si>
    <t>725210821</t>
  </si>
  <si>
    <t>Demontáž umyvadel bez výtokových armatur umyvadel</t>
  </si>
  <si>
    <t>459239389</t>
  </si>
  <si>
    <t>https://podminky.urs.cz/item/CS_URS_2021_02/725210821</t>
  </si>
  <si>
    <t>88</t>
  </si>
  <si>
    <t>725211681</t>
  </si>
  <si>
    <t>Umyvadla keramická bílá bez výtokových armatur připevněná na stěnu šrouby zdravotní, šířka umyvadla 640 mm</t>
  </si>
  <si>
    <t>-723454522</t>
  </si>
  <si>
    <t>https://podminky.urs.cz/item/CS_URS_2021_02/725211681</t>
  </si>
  <si>
    <t>89</t>
  </si>
  <si>
    <t>7252117-R</t>
  </si>
  <si>
    <t>Madlo u umyvadla bílé - popis viz. výkres D.1.1.18</t>
  </si>
  <si>
    <t>-284544243</t>
  </si>
  <si>
    <t>90</t>
  </si>
  <si>
    <t>7252118-R</t>
  </si>
  <si>
    <t>Madla u záchodové mísy bílá - popis viz. výkres D.1.1.18</t>
  </si>
  <si>
    <t>-1227842504</t>
  </si>
  <si>
    <t>91</t>
  </si>
  <si>
    <t>7252119-R</t>
  </si>
  <si>
    <t>Madla u sprchového koutu bílá - popis viz. výkres D.1.1.18</t>
  </si>
  <si>
    <t>-1946273479</t>
  </si>
  <si>
    <t>93</t>
  </si>
  <si>
    <t>725291621</t>
  </si>
  <si>
    <t>Doplňky zařízení koupelen a záchodů nerezové zásobník toaletních papírů d=300 mm</t>
  </si>
  <si>
    <t>-1679478090</t>
  </si>
  <si>
    <t>https://podminky.urs.cz/item/CS_URS_2021_02/725291621</t>
  </si>
  <si>
    <t>94</t>
  </si>
  <si>
    <t>725291642</t>
  </si>
  <si>
    <t>Doplňky zařízení koupelen a záchodů nerezové sedačky do sprchy</t>
  </si>
  <si>
    <t>1708854082</t>
  </si>
  <si>
    <t>https://podminky.urs.cz/item/CS_URS_2021_02/725291642</t>
  </si>
  <si>
    <t>95</t>
  </si>
  <si>
    <t>7252916-R</t>
  </si>
  <si>
    <t>Doplňky zařízení koupelen a záchodů nerezový dvojháček</t>
  </si>
  <si>
    <t>1304615817</t>
  </si>
  <si>
    <t>96</t>
  </si>
  <si>
    <t>7252917-R</t>
  </si>
  <si>
    <t>Doplňky zařízení koupelen a záchodů odkládací police drátěný program chrom 290x130x92 mm</t>
  </si>
  <si>
    <t>-50218715</t>
  </si>
  <si>
    <t>97</t>
  </si>
  <si>
    <t>7253311-R</t>
  </si>
  <si>
    <t>Sifon nízký sprchový do podlahy, nerezová mřížka</t>
  </si>
  <si>
    <t>1009987857</t>
  </si>
  <si>
    <t>98</t>
  </si>
  <si>
    <t>7253319-R</t>
  </si>
  <si>
    <t>Napojení vzduchotechniky do kanalizace vč. sifonu</t>
  </si>
  <si>
    <t>51902249</t>
  </si>
  <si>
    <t>99</t>
  </si>
  <si>
    <t>725822613</t>
  </si>
  <si>
    <t>Baterie umyvadlové stojánkové pákové s výpustí</t>
  </si>
  <si>
    <t>1563746052</t>
  </si>
  <si>
    <t>https://podminky.urs.cz/item/CS_URS_2021_02/725822613</t>
  </si>
  <si>
    <t>baterie pro zdravotní umyvadlo</t>
  </si>
  <si>
    <t>100</t>
  </si>
  <si>
    <t>725840850</t>
  </si>
  <si>
    <t>Demontáž baterií sprchových diferenciálních do G 3/4 x 1</t>
  </si>
  <si>
    <t>-832806143</t>
  </si>
  <si>
    <t>https://podminky.urs.cz/item/CS_URS_2021_02/725840850</t>
  </si>
  <si>
    <t>101</t>
  </si>
  <si>
    <t>725841312</t>
  </si>
  <si>
    <t>Baterie sprchové nástěnné pákové</t>
  </si>
  <si>
    <t>125051989</t>
  </si>
  <si>
    <t>https://podminky.urs.cz/item/CS_URS_2021_02/725841312</t>
  </si>
  <si>
    <t>vč. sprchové hlavice a hadice délky min. 1200 mm</t>
  </si>
  <si>
    <t>102</t>
  </si>
  <si>
    <t>998725103</t>
  </si>
  <si>
    <t>Přesun hmot pro zařizovací předměty stanovený z hmotnosti přesunovaného materiálu vodorovná dopravní vzdálenost do 50 m v objektech výšky přes 12 do 24 m</t>
  </si>
  <si>
    <t>1703707367</t>
  </si>
  <si>
    <t>https://podminky.urs.cz/item/CS_URS_2021_02/998725103</t>
  </si>
  <si>
    <t>726</t>
  </si>
  <si>
    <t>Zdravotechnika - předstěnové instalace</t>
  </si>
  <si>
    <t>103</t>
  </si>
  <si>
    <t>726111031</t>
  </si>
  <si>
    <t>Předstěnové instalační systémy pro zazdění do masivních zděných konstrukcí pro závěsné klozety ovládání zepředu, stavební výška 1080 mm</t>
  </si>
  <si>
    <t>-1647171524</t>
  </si>
  <si>
    <t>https://podminky.urs.cz/item/CS_URS_2021_02/726111031</t>
  </si>
  <si>
    <t>104</t>
  </si>
  <si>
    <t>998726113</t>
  </si>
  <si>
    <t>Přesun hmot pro instalační prefabrikáty stanovený z hmotnosti přesunovaného materiálu vodorovná dopravní vzdálenost do 50 m v objektech výšky přes 12 m do 24 m</t>
  </si>
  <si>
    <t>320690787</t>
  </si>
  <si>
    <t>https://podminky.urs.cz/item/CS_URS_2021_02/998726113</t>
  </si>
  <si>
    <t>733</t>
  </si>
  <si>
    <t>Ústřední vytápění - rozvodné potrubí</t>
  </si>
  <si>
    <t>105</t>
  </si>
  <si>
    <t>733120819</t>
  </si>
  <si>
    <t>Demontáž potrubí z trubek ocelových hladkých Ø přes 38 do 60,3</t>
  </si>
  <si>
    <t>601266535</t>
  </si>
  <si>
    <t>https://podminky.urs.cz/item/CS_URS_2021_02/733120819</t>
  </si>
  <si>
    <t>106</t>
  </si>
  <si>
    <t>733223302</t>
  </si>
  <si>
    <t>Potrubí z trubek měděných tvrdých spojovaných lisováním PN 16, T= +110°C Ø 18/1</t>
  </si>
  <si>
    <t>-53515497</t>
  </si>
  <si>
    <t>https://podminky.urs.cz/item/CS_URS_2021_02/733223302</t>
  </si>
  <si>
    <t>107</t>
  </si>
  <si>
    <t>7332233-R</t>
  </si>
  <si>
    <t>Napojení na stávající rozvody</t>
  </si>
  <si>
    <t>1774160325</t>
  </si>
  <si>
    <t>108</t>
  </si>
  <si>
    <t>7332234-R</t>
  </si>
  <si>
    <t>Přechod Cu/ocel potrubí</t>
  </si>
  <si>
    <t>790981124</t>
  </si>
  <si>
    <t>109</t>
  </si>
  <si>
    <t>7332235-R</t>
  </si>
  <si>
    <t>Napojovací rohová armatura pro Cu potrubí</t>
  </si>
  <si>
    <t>-966599665</t>
  </si>
  <si>
    <t>110</t>
  </si>
  <si>
    <t>7332236-R</t>
  </si>
  <si>
    <t>Uzavíratelné šroubení k radiátoru</t>
  </si>
  <si>
    <t>-149160716</t>
  </si>
  <si>
    <t>111</t>
  </si>
  <si>
    <t>733291101</t>
  </si>
  <si>
    <t>Zkoušky těsnosti potrubí z trubek měděných Ø do 35/1,5</t>
  </si>
  <si>
    <t>-357155932</t>
  </si>
  <si>
    <t>https://podminky.urs.cz/item/CS_URS_2021_02/733291101</t>
  </si>
  <si>
    <t>112</t>
  </si>
  <si>
    <t>7332911-R</t>
  </si>
  <si>
    <t>Vyregulování dotčené soustavy ÚT</t>
  </si>
  <si>
    <t>-1324799492</t>
  </si>
  <si>
    <t>113</t>
  </si>
  <si>
    <t>7342228-R</t>
  </si>
  <si>
    <t>Uzavíratelná hlavice k radiátoru</t>
  </si>
  <si>
    <t>118122750</t>
  </si>
  <si>
    <t>114</t>
  </si>
  <si>
    <t>7342229-R</t>
  </si>
  <si>
    <t>Stavební práce pro ústřední vytápění</t>
  </si>
  <si>
    <t>1935912072</t>
  </si>
  <si>
    <t>115</t>
  </si>
  <si>
    <t>998733103</t>
  </si>
  <si>
    <t>Přesun hmot pro rozvody potrubí stanovený z hmotnosti přesunovaného materiálu vodorovná dopravní vzdálenost do 50 m v objektech výšky přes 12 do 24 m</t>
  </si>
  <si>
    <t>2133923003</t>
  </si>
  <si>
    <t>https://podminky.urs.cz/item/CS_URS_2021_02/998733103</t>
  </si>
  <si>
    <t>735</t>
  </si>
  <si>
    <t>Ústřední vytápění - otopná tělesa</t>
  </si>
  <si>
    <t>116</t>
  </si>
  <si>
    <t>735121810</t>
  </si>
  <si>
    <t>Demontáž otopných těles ocelových článkových</t>
  </si>
  <si>
    <t>-1656029572</t>
  </si>
  <si>
    <t>https://podminky.urs.cz/item/CS_URS_2021_02/735121810</t>
  </si>
  <si>
    <t>10*(1,0*0,5)</t>
  </si>
  <si>
    <t>117</t>
  </si>
  <si>
    <t>735164221</t>
  </si>
  <si>
    <t>Otopná tělesa trubková přímotopná elektrická na stěnu výšky tělesa 690 mm, délky 450 mm</t>
  </si>
  <si>
    <t>-2040633371</t>
  </si>
  <si>
    <t>https://podminky.urs.cz/item/CS_URS_2021_02/735164221</t>
  </si>
  <si>
    <t>118</t>
  </si>
  <si>
    <t>998735103</t>
  </si>
  <si>
    <t>Přesun hmot pro otopná tělesa stanovený z hmotnosti přesunovaného materiálu vodorovná dopravní vzdálenost do 50 m v objektech výšky přes 12 do 24 m</t>
  </si>
  <si>
    <t>1736919175</t>
  </si>
  <si>
    <t>https://podminky.urs.cz/item/CS_URS_2021_02/998735103</t>
  </si>
  <si>
    <t>741</t>
  </si>
  <si>
    <t>Elektroinstalace - silnoproud</t>
  </si>
  <si>
    <t>119</t>
  </si>
  <si>
    <t>741110061</t>
  </si>
  <si>
    <t>Montáž trubek elektroinstalačních s nasunutím nebo našroubováním do krabic plastových ohebných, uložených pod omítku, vnější Ø přes 11 do 23 mm</t>
  </si>
  <si>
    <t>1860489359</t>
  </si>
  <si>
    <t>https://podminky.urs.cz/item/CS_URS_2021_02/741110061</t>
  </si>
  <si>
    <t>120</t>
  </si>
  <si>
    <t>34571063</t>
  </si>
  <si>
    <t>trubka elektroinstalační ohebná z PVC (ČSN) 2323</t>
  </si>
  <si>
    <t>-1638143860</t>
  </si>
  <si>
    <t>https://podminky.urs.cz/item/CS_URS_2021_02/34571063</t>
  </si>
  <si>
    <t>121</t>
  </si>
  <si>
    <t>7411118-R</t>
  </si>
  <si>
    <t>Demontáž stávajících rozvodů</t>
  </si>
  <si>
    <t>1758088089</t>
  </si>
  <si>
    <t>122</t>
  </si>
  <si>
    <t>741112001</t>
  </si>
  <si>
    <t>Montáž krabic elektroinstalačních bez napojení na trubky a lišty, demontáže a montáže víčka a přístroje protahovacích nebo odbočných zapuštěných plastových kruhových</t>
  </si>
  <si>
    <t>1600587773</t>
  </si>
  <si>
    <t>https://podminky.urs.cz/item/CS_URS_2021_02/741112001</t>
  </si>
  <si>
    <t>123</t>
  </si>
  <si>
    <t>34571532</t>
  </si>
  <si>
    <t>krabice přístrojová odbočná s víčkem kruhová 1903 KR68</t>
  </si>
  <si>
    <t>1061509671</t>
  </si>
  <si>
    <t>124</t>
  </si>
  <si>
    <t>741112061</t>
  </si>
  <si>
    <t>Montáž krabic elektroinstalačních bez napojení na trubky a lišty, demontáže a montáže víčka a přístroje přístrojových zapuštěných plastových kruhových</t>
  </si>
  <si>
    <t>-496146664</t>
  </si>
  <si>
    <t>https://podminky.urs.cz/item/CS_URS_2021_02/741112061</t>
  </si>
  <si>
    <t>125</t>
  </si>
  <si>
    <t>345715-R</t>
  </si>
  <si>
    <t>krabice přístrojová instalační 1901 KP68 KZ3</t>
  </si>
  <si>
    <t>1802779670</t>
  </si>
  <si>
    <t>126</t>
  </si>
  <si>
    <t>741120003</t>
  </si>
  <si>
    <t>Montáž vodičů izolovaných měděných bez ukončení uložených pod omítku plných a laněných (např. CY), průřezu žíly 10 až 16 mm2</t>
  </si>
  <si>
    <t>1094279951</t>
  </si>
  <si>
    <t>https://podminky.urs.cz/item/CS_URS_2021_02/741120003</t>
  </si>
  <si>
    <t>625+562+150+13+62</t>
  </si>
  <si>
    <t>127</t>
  </si>
  <si>
    <t>341110-R</t>
  </si>
  <si>
    <t>CYKY-CYKYm 3Cx2,5 mm2 750 V (PU)</t>
  </si>
  <si>
    <t>-462245048</t>
  </si>
  <si>
    <t>128</t>
  </si>
  <si>
    <t>341111-R</t>
  </si>
  <si>
    <t>CYKY-CYKYm 3Cx1,5 mm2 750 V (PU)</t>
  </si>
  <si>
    <t>-2127752868</t>
  </si>
  <si>
    <t>129</t>
  </si>
  <si>
    <t>341112-R</t>
  </si>
  <si>
    <t>CYKY-CYKYm 3Ax2,5 mm2 750 V (PU)</t>
  </si>
  <si>
    <t>983247309</t>
  </si>
  <si>
    <t>130</t>
  </si>
  <si>
    <t>341113-R</t>
  </si>
  <si>
    <t>CYKY-CYKYm 2Ax1,5 mm2 750 V (PU)</t>
  </si>
  <si>
    <t>-423335642</t>
  </si>
  <si>
    <t>131</t>
  </si>
  <si>
    <t>341115-R</t>
  </si>
  <si>
    <t>CY 6 mm2 750V (PU), zž</t>
  </si>
  <si>
    <t>422704360</t>
  </si>
  <si>
    <t>132</t>
  </si>
  <si>
    <t>7412107-R</t>
  </si>
  <si>
    <t>Dodávka a montáž rozvaděče RO</t>
  </si>
  <si>
    <t>814111827</t>
  </si>
  <si>
    <t>133</t>
  </si>
  <si>
    <t>741310001</t>
  </si>
  <si>
    <t>Montáž spínačů jedno nebo dvoupólových nástěnných se zapojením vodičů, pro prostředí normální vypínačů, řazení 1-jednopólových</t>
  </si>
  <si>
    <t>-560787046</t>
  </si>
  <si>
    <t>https://podminky.urs.cz/item/CS_URS_2021_02/741310001</t>
  </si>
  <si>
    <t>134</t>
  </si>
  <si>
    <t>34535514</t>
  </si>
  <si>
    <t>spínač jednopólový 10A barevný</t>
  </si>
  <si>
    <t>-1601175668</t>
  </si>
  <si>
    <t>135</t>
  </si>
  <si>
    <t>741310022</t>
  </si>
  <si>
    <t>Montáž spínačů jedno nebo dvoupólových nástěnných se zapojením vodičů, pro prostředí normální přepínačů, řazení 6-střídavých</t>
  </si>
  <si>
    <t>480316508</t>
  </si>
  <si>
    <t>https://podminky.urs.cz/item/CS_URS_2021_02/741310022</t>
  </si>
  <si>
    <t>136</t>
  </si>
  <si>
    <t>345355-R</t>
  </si>
  <si>
    <t>přepínač - řazení 6 nást. prost. obyč.</t>
  </si>
  <si>
    <t>-227665816</t>
  </si>
  <si>
    <t>137</t>
  </si>
  <si>
    <t>741310025</t>
  </si>
  <si>
    <t>Montáž spínačů jedno nebo dvoupólových nástěnných se zapojením vodičů, pro prostředí normální přepínačů, řazení 7-křížových</t>
  </si>
  <si>
    <t>-66281298</t>
  </si>
  <si>
    <t>https://podminky.urs.cz/item/CS_URS_2021_02/741310025</t>
  </si>
  <si>
    <t>138</t>
  </si>
  <si>
    <t>345356-R</t>
  </si>
  <si>
    <t>přepínač - řazení 7 nást. prost. obyč.</t>
  </si>
  <si>
    <t>-1920174367</t>
  </si>
  <si>
    <t>139</t>
  </si>
  <si>
    <t>741313041</t>
  </si>
  <si>
    <t>Montáž zásuvek domovních se zapojením vodičů šroubové připojení polozapuštěných nebo zapuštěných 10/16 A, provedení 2P + PE</t>
  </si>
  <si>
    <t>-599975082</t>
  </si>
  <si>
    <t>https://podminky.urs.cz/item/CS_URS_2021_02/741313041</t>
  </si>
  <si>
    <t>140</t>
  </si>
  <si>
    <t>358112-R</t>
  </si>
  <si>
    <t>zásuvka poloza./zapuštěná 10/16A 250V 2P+Z</t>
  </si>
  <si>
    <t>-753052721</t>
  </si>
  <si>
    <t>141</t>
  </si>
  <si>
    <t>741330731</t>
  </si>
  <si>
    <t>Montáž relé pomocných se zapojením vodičů ostatních ventilátorových</t>
  </si>
  <si>
    <t>-983625271</t>
  </si>
  <si>
    <t>https://podminky.urs.cz/item/CS_URS_2021_02/741330731</t>
  </si>
  <si>
    <t>142</t>
  </si>
  <si>
    <t>358351-R</t>
  </si>
  <si>
    <t>doběhové relé vzduchotechniky</t>
  </si>
  <si>
    <t>408206904</t>
  </si>
  <si>
    <t>143</t>
  </si>
  <si>
    <t>741372062</t>
  </si>
  <si>
    <t>Montáž svítidel s integrovaným zdrojem LED se zapojením vodičů interiérových přisazených stropních hranatých nebo kruhových, plochy přes 0,09 do 0,36 m2</t>
  </si>
  <si>
    <t>354816145</t>
  </si>
  <si>
    <t>https://podminky.urs.cz/item/CS_URS_2021_02/741372062</t>
  </si>
  <si>
    <t>144</t>
  </si>
  <si>
    <t>348511-R</t>
  </si>
  <si>
    <t>Modus BRS3KO300V1/ND - zadavatel umožňuje nabídnout rovnocenné řešení</t>
  </si>
  <si>
    <t>-1275923907</t>
  </si>
  <si>
    <t>145</t>
  </si>
  <si>
    <t>733146348</t>
  </si>
  <si>
    <t>146</t>
  </si>
  <si>
    <t>348512-R</t>
  </si>
  <si>
    <t>Modus BRS4KO375V2/ND - zadavatel umožňuje nabídnout rovnocenné řešení</t>
  </si>
  <si>
    <t>105596141</t>
  </si>
  <si>
    <t>238</t>
  </si>
  <si>
    <t>7413720-R</t>
  </si>
  <si>
    <t>Montáž a dodávka uzemnění otopných těles v koupelnách</t>
  </si>
  <si>
    <t>-2119016498</t>
  </si>
  <si>
    <t>147</t>
  </si>
  <si>
    <t>7418110-R</t>
  </si>
  <si>
    <t>Revize elektroinstalace a zařízení</t>
  </si>
  <si>
    <t>-840566952</t>
  </si>
  <si>
    <t>148</t>
  </si>
  <si>
    <t>7418190-R</t>
  </si>
  <si>
    <t>Stavební práce pro elektroinstalace</t>
  </si>
  <si>
    <t>-834581727</t>
  </si>
  <si>
    <t>149</t>
  </si>
  <si>
    <t>998741103</t>
  </si>
  <si>
    <t>Přesun hmot pro silnoproud stanovený z hmotnosti přesunovaného materiálu vodorovná dopravní vzdálenost do 50 m v objektech výšky přes 12 do 24 m</t>
  </si>
  <si>
    <t>-1273836118</t>
  </si>
  <si>
    <t>https://podminky.urs.cz/item/CS_URS_2021_02/998741103</t>
  </si>
  <si>
    <t>751</t>
  </si>
  <si>
    <t>Vzduchotechnika</t>
  </si>
  <si>
    <t>150</t>
  </si>
  <si>
    <t>751111811</t>
  </si>
  <si>
    <t>Demontáž ventilátoru axiálního nízkotlakého kruhové potrubí, průměru do 200 mm</t>
  </si>
  <si>
    <t>-1658711746</t>
  </si>
  <si>
    <t>https://podminky.urs.cz/item/CS_URS_2021_02/751111811</t>
  </si>
  <si>
    <t>151</t>
  </si>
  <si>
    <t>751133012</t>
  </si>
  <si>
    <t>Montáž ventilátoru diagonálního nízkotlakého potrubního nevýbušného, průměru přes 100 do 200 mm</t>
  </si>
  <si>
    <t>-382197842</t>
  </si>
  <si>
    <t>https://podminky.urs.cz/item/CS_URS_2021_02/751133012</t>
  </si>
  <si>
    <t>152</t>
  </si>
  <si>
    <t>429176-R</t>
  </si>
  <si>
    <t>ventilátor Elektrodesign Jetline 100+DTR</t>
  </si>
  <si>
    <t>1403552537</t>
  </si>
  <si>
    <t>239</t>
  </si>
  <si>
    <t>7511330-R</t>
  </si>
  <si>
    <t>Montáž požární klapky</t>
  </si>
  <si>
    <t>-1806394289</t>
  </si>
  <si>
    <t>240</t>
  </si>
  <si>
    <t>449820-R</t>
  </si>
  <si>
    <t>požární klapka Mandík FDMR 100.01</t>
  </si>
  <si>
    <t>-69947424</t>
  </si>
  <si>
    <t>153</t>
  </si>
  <si>
    <t>7513110-R</t>
  </si>
  <si>
    <t>Dodávka a montáž pružné manžety</t>
  </si>
  <si>
    <t>1948526208</t>
  </si>
  <si>
    <t>154</t>
  </si>
  <si>
    <t>7513111-R</t>
  </si>
  <si>
    <t>Dodávka a montáž zpětné klapky RSK100</t>
  </si>
  <si>
    <t>529904588</t>
  </si>
  <si>
    <t>155</t>
  </si>
  <si>
    <t>7513112-R</t>
  </si>
  <si>
    <t>Dodávka a montáž kovového talířového ventilu KK100 vč. montážního rámečku</t>
  </si>
  <si>
    <t>-1890077726</t>
  </si>
  <si>
    <t>156</t>
  </si>
  <si>
    <t>7513113-R</t>
  </si>
  <si>
    <t>Dodávka a montáž protidešťové stříšky</t>
  </si>
  <si>
    <t>1895598727</t>
  </si>
  <si>
    <t>157</t>
  </si>
  <si>
    <t>7513114-R</t>
  </si>
  <si>
    <t>Dodávka a montáž odbočky jednostranné OBJ90 100/100</t>
  </si>
  <si>
    <t>1707753128</t>
  </si>
  <si>
    <t>158</t>
  </si>
  <si>
    <t>7513115-R</t>
  </si>
  <si>
    <t>Dodávka a montáž odbočky jednostranné OBJ90 180/100</t>
  </si>
  <si>
    <t>747862787</t>
  </si>
  <si>
    <t>159</t>
  </si>
  <si>
    <t>7513116-R</t>
  </si>
  <si>
    <t>Dodávka a montáž záslep D180 mm s odvodem kondenzátu 1/2"</t>
  </si>
  <si>
    <t>687422177</t>
  </si>
  <si>
    <t>160</t>
  </si>
  <si>
    <t>751510041</t>
  </si>
  <si>
    <t>Vzduchotechnické potrubí z pozinkovaného plechu kruhové, trouba spirálně vinutá bez příruby, průměru do 100 mm</t>
  </si>
  <si>
    <t>-1443228596</t>
  </si>
  <si>
    <t>https://podminky.urs.cz/item/CS_URS_2021_02/751510041</t>
  </si>
  <si>
    <t>161</t>
  </si>
  <si>
    <t>751510042</t>
  </si>
  <si>
    <t>Vzduchotechnické potrubí z pozinkovaného plechu kruhové, trouba spirálně vinutá bez příruby, průměru přes 100 do 200 mm</t>
  </si>
  <si>
    <t>-955582091</t>
  </si>
  <si>
    <t>https://podminky.urs.cz/item/CS_URS_2021_02/751510042</t>
  </si>
  <si>
    <t>162</t>
  </si>
  <si>
    <t>7515108-R</t>
  </si>
  <si>
    <t>Demontáž vzduchotechnického potrubí plechového do suti do obvodu 1050 mm</t>
  </si>
  <si>
    <t>1397805323</t>
  </si>
  <si>
    <t>163</t>
  </si>
  <si>
    <t>751537011</t>
  </si>
  <si>
    <t>Montáž potrubí ohebného kruhového neizolovaného z Al laminátové hadice, průměru do 100 mm</t>
  </si>
  <si>
    <t>1887323611</t>
  </si>
  <si>
    <t>https://podminky.urs.cz/item/CS_URS_2021_02/751537011</t>
  </si>
  <si>
    <t>164</t>
  </si>
  <si>
    <t>429821-R</t>
  </si>
  <si>
    <t>hadice Sonoflex MO D100 mm</t>
  </si>
  <si>
    <t>-443301873</t>
  </si>
  <si>
    <t>165</t>
  </si>
  <si>
    <t>7516118-R</t>
  </si>
  <si>
    <t>Demontáž a likvidace vzduchotechnické jednotky na střeše objektu</t>
  </si>
  <si>
    <t>55636670</t>
  </si>
  <si>
    <t>166</t>
  </si>
  <si>
    <t>998751102</t>
  </si>
  <si>
    <t>Přesun hmot pro vzduchotechniku stanovený z hmotnosti přesunovaného materiálu vodorovná dopravní vzdálenost do 100 m v objektech výšky přes 12 do 24 m</t>
  </si>
  <si>
    <t>-570588526</t>
  </si>
  <si>
    <t>https://podminky.urs.cz/item/CS_URS_2021_02/998751102</t>
  </si>
  <si>
    <t>763</t>
  </si>
  <si>
    <t>Konstrukce suché výstavby</t>
  </si>
  <si>
    <t>171</t>
  </si>
  <si>
    <t>763131451</t>
  </si>
  <si>
    <t>Podhled ze sádrokartonových desek dvouvrstvá zavěšená spodní konstrukce z ocelových profilů CD, UD jednoduše opláštěná deskou impregnovanou H2, tl. 12,5 mm, bez izolace</t>
  </si>
  <si>
    <t>-94505676</t>
  </si>
  <si>
    <t>https://podminky.urs.cz/item/CS_URS_2021_02/763131451</t>
  </si>
  <si>
    <t>172</t>
  </si>
  <si>
    <t>763131713</t>
  </si>
  <si>
    <t>Podhled ze sádrokartonových desek ostatní práce a konstrukce na podhledech ze sádrokartonových desek napojení na obvodové konstrukce profilem</t>
  </si>
  <si>
    <t>568192895</t>
  </si>
  <si>
    <t>5*(2,69*2+2,975*2)</t>
  </si>
  <si>
    <t>173</t>
  </si>
  <si>
    <t>763131714</t>
  </si>
  <si>
    <t>Podhled ze sádrokartonových desek ostatní práce a konstrukce na podhledech ze sádrokartonových desek základní penetrační nátěr</t>
  </si>
  <si>
    <t>-1205590157</t>
  </si>
  <si>
    <t>https://podminky.urs.cz/item/CS_URS_2021_02/763131714</t>
  </si>
  <si>
    <t>174</t>
  </si>
  <si>
    <t>998763102</t>
  </si>
  <si>
    <t>Přesun hmot pro dřevostavby stanovený z hmotnosti přesunovaného materiálu vodorovná dopravní vzdálenost do 50 m v objektech výšky přes 12 do 24 m</t>
  </si>
  <si>
    <t>1279972494</t>
  </si>
  <si>
    <t>https://podminky.urs.cz/item/CS_URS_2021_02/998763102</t>
  </si>
  <si>
    <t>766</t>
  </si>
  <si>
    <t>Konstrukce truhlářské</t>
  </si>
  <si>
    <t>175</t>
  </si>
  <si>
    <t>766421821</t>
  </si>
  <si>
    <t>Demontáž obložení podhledů palubkami</t>
  </si>
  <si>
    <t>472183086</t>
  </si>
  <si>
    <t>https://podminky.urs.cz/item/CS_URS_2021_02/766421821</t>
  </si>
  <si>
    <t>demontáž stávajících podhledů, vč. čel ve 2.PP</t>
  </si>
  <si>
    <t>2,43*1,645+1,13*1,5+2,5*1,74</t>
  </si>
  <si>
    <t>176</t>
  </si>
  <si>
    <t>766421822</t>
  </si>
  <si>
    <t>Demontáž obložení podhledů podkladových roštů</t>
  </si>
  <si>
    <t>-1682996424</t>
  </si>
  <si>
    <t>https://podminky.urs.cz/item/CS_URS_2021_02/766421822</t>
  </si>
  <si>
    <t>177</t>
  </si>
  <si>
    <t>766660022</t>
  </si>
  <si>
    <t>Montáž dveřních křídel dřevěných nebo plastových otevíravých do ocelové zárubně protipožárních jednokřídlových, šířky přes 800 mm</t>
  </si>
  <si>
    <t>2036008194</t>
  </si>
  <si>
    <t>https://podminky.urs.cz/item/CS_URS_2021_02/766660022</t>
  </si>
  <si>
    <t>178</t>
  </si>
  <si>
    <t>61165314</t>
  </si>
  <si>
    <t>dveře jednokřídlé dřevotřískové protipožární EI (EW) 30 D3 povrch laminátový plné 900x1970-2100mm</t>
  </si>
  <si>
    <t>1496824465</t>
  </si>
  <si>
    <t>https://podminky.urs.cz/item/CS_URS_2021_02/61165314</t>
  </si>
  <si>
    <t>barevnost, specifikace, kování dle výpisu výplní otvorů - EI30PD3-Sm</t>
  </si>
  <si>
    <t>179</t>
  </si>
  <si>
    <t>766660172</t>
  </si>
  <si>
    <t>Montáž dveřních křídel dřevěných nebo plastových otevíravých do obložkové zárubně povrchově upravených jednokřídlových, šířky přes 800 mm</t>
  </si>
  <si>
    <t>330276583</t>
  </si>
  <si>
    <t>https://podminky.urs.cz/item/CS_URS_2021_02/766660172</t>
  </si>
  <si>
    <t>180</t>
  </si>
  <si>
    <t>61161764</t>
  </si>
  <si>
    <t>dveře vnitřní hladké dýhované 2/3sklo 1křídlé 900x1970mm dub</t>
  </si>
  <si>
    <t>-631871759</t>
  </si>
  <si>
    <t>barevnost, specifikace, kování dle výpisu výplní otvorů</t>
  </si>
  <si>
    <t>181</t>
  </si>
  <si>
    <t>7666601-R</t>
  </si>
  <si>
    <t>Montáž dveřních křídel dřevěných posuvných do pouzdra povrchově upravených jednokřídlových, šířky přes 800 mm</t>
  </si>
  <si>
    <t>-1964889473</t>
  </si>
  <si>
    <t>182</t>
  </si>
  <si>
    <t>611617-R</t>
  </si>
  <si>
    <t>dveře vnitřní posuvné hladké dýhované plné 1křídlé 900x1970mm dub</t>
  </si>
  <si>
    <t>29493032</t>
  </si>
  <si>
    <t>183</t>
  </si>
  <si>
    <t>766682111</t>
  </si>
  <si>
    <t>Montáž zárubní dřevěných, plastových nebo z lamina obložkových, pro dveře jednokřídlové, tloušťky stěny do 170 mm</t>
  </si>
  <si>
    <t>415834521</t>
  </si>
  <si>
    <t>https://podminky.urs.cz/item/CS_URS_2021_02/766682111</t>
  </si>
  <si>
    <t>184</t>
  </si>
  <si>
    <t>61182258</t>
  </si>
  <si>
    <t>zárubeň jednokřídlá obložková s laminátovým povrchem tl stěny 60-150mm rozměru 600-1100/1970, 2100mm</t>
  </si>
  <si>
    <t>106787101</t>
  </si>
  <si>
    <t>https://podminky.urs.cz/item/CS_URS_2021_02/61182258</t>
  </si>
  <si>
    <t>185</t>
  </si>
  <si>
    <t>7666822-R</t>
  </si>
  <si>
    <t>Montáž zárubní dřevěných obložkových pro dveře posuvné tloušťky stěny do 170 mm</t>
  </si>
  <si>
    <t>792786481</t>
  </si>
  <si>
    <t>186</t>
  </si>
  <si>
    <t>611823-R</t>
  </si>
  <si>
    <t>zárubeň obložková pro dveře posuvné 600,700,800,900x1970mm tl 60-170mm dub,buk</t>
  </si>
  <si>
    <t>-550592299</t>
  </si>
  <si>
    <t>187</t>
  </si>
  <si>
    <t>766821112</t>
  </si>
  <si>
    <t>Montáž nábytku vestavěného korpusu skříně policové dvoukřídlové</t>
  </si>
  <si>
    <t>1172983940</t>
  </si>
  <si>
    <t>https://podminky.urs.cz/item/CS_URS_2021_02/766821112</t>
  </si>
  <si>
    <t>PŘESNÝ ROZMĚR BUDE DOMĚŘEN NA STAVBĚ!!!</t>
  </si>
  <si>
    <t>- - - - -</t>
  </si>
  <si>
    <t>188</t>
  </si>
  <si>
    <t>61510103</t>
  </si>
  <si>
    <t>skříň dřevěná vysoká šatní 1950x1205x618mm</t>
  </si>
  <si>
    <t>-150918538</t>
  </si>
  <si>
    <t>https://podminky.urs.cz/item/CS_URS_2021_02/61510103</t>
  </si>
  <si>
    <t>189</t>
  </si>
  <si>
    <t>766825821</t>
  </si>
  <si>
    <t>Demontáž nábytku vestavěného skříní dvoukřídlových</t>
  </si>
  <si>
    <t>-1652118945</t>
  </si>
  <si>
    <t>https://podminky.urs.cz/item/CS_URS_2021_02/766825821</t>
  </si>
  <si>
    <t>5*(3)</t>
  </si>
  <si>
    <t>190</t>
  </si>
  <si>
    <t>998766103</t>
  </si>
  <si>
    <t>Přesun hmot pro konstrukce truhlářské stanovený z hmotnosti přesunovaného materiálu vodorovná dopravní vzdálenost do 50 m v objektech výšky přes 12 do 24 m</t>
  </si>
  <si>
    <t>-369124639</t>
  </si>
  <si>
    <t>https://podminky.urs.cz/item/CS_URS_2021_02/998766103</t>
  </si>
  <si>
    <t>767</t>
  </si>
  <si>
    <t>Konstrukce zámečnické</t>
  </si>
  <si>
    <t>191</t>
  </si>
  <si>
    <t>767646401</t>
  </si>
  <si>
    <t>Montáž dveří ocelových revizních dvířek s rámem jednokřídlových, výšky do 1000 mm</t>
  </si>
  <si>
    <t>1117227234</t>
  </si>
  <si>
    <t>https://podminky.urs.cz/item/CS_URS_2021_02/767646401</t>
  </si>
  <si>
    <t>192</t>
  </si>
  <si>
    <t>562457-R</t>
  </si>
  <si>
    <t>dvířka revizní na šachtě 300x300 bílá se zámkem EW15DP1</t>
  </si>
  <si>
    <t>-47857959</t>
  </si>
  <si>
    <t>193</t>
  </si>
  <si>
    <t>7679951-R</t>
  </si>
  <si>
    <t>Dodávka a montáž okování nerezovým plechem spodní části obložkových zárubní do koupelen proti mechanickému poškození, výška 150 mm</t>
  </si>
  <si>
    <t>-1134840096</t>
  </si>
  <si>
    <t>5*4</t>
  </si>
  <si>
    <t>194</t>
  </si>
  <si>
    <t>998767103</t>
  </si>
  <si>
    <t>Přesun hmot pro zámečnické konstrukce stanovený z hmotnosti přesunovaného materiálu vodorovná dopravní vzdálenost do 50 m v objektech výšky přes 12 do 24 m</t>
  </si>
  <si>
    <t>-269923008</t>
  </si>
  <si>
    <t>https://podminky.urs.cz/item/CS_URS_2021_02/998767103</t>
  </si>
  <si>
    <t>771</t>
  </si>
  <si>
    <t>Podlahy z dlaždic</t>
  </si>
  <si>
    <t>195</t>
  </si>
  <si>
    <t>771121011</t>
  </si>
  <si>
    <t>Příprava podkladu před provedením dlažby nátěr penetrační na podlahu</t>
  </si>
  <si>
    <t>1893079244</t>
  </si>
  <si>
    <t>https://podminky.urs.cz/item/CS_URS_2021_02/771121011</t>
  </si>
  <si>
    <t>196</t>
  </si>
  <si>
    <t>771574273</t>
  </si>
  <si>
    <t>Montáž podlah z dlaždic keramických lepených flexibilním lepidlem maloformátových pro vysoké mechanické zatížení protiskluzných nebo reliéfních (bezbariérových) přes 85 do 100 ks/m2</t>
  </si>
  <si>
    <t>-1629481433</t>
  </si>
  <si>
    <t>https://podminky.urs.cz/item/CS_URS_2021_02/771574273</t>
  </si>
  <si>
    <t>pozn. referenční hodnoty RAKO POOL GRH0K263</t>
  </si>
  <si>
    <t>197</t>
  </si>
  <si>
    <t>59761428</t>
  </si>
  <si>
    <t xml:space="preserve">dlažba keramická hutná protiskluzná do interiéru i exteriéru pro vysoké mechanické namáhání  přes 85 do 100ks/m2</t>
  </si>
  <si>
    <t>205492551</t>
  </si>
  <si>
    <t>https://podminky.urs.cz/item/CS_URS_2021_02/59761428</t>
  </si>
  <si>
    <t>35,75*1,1 'Přepočtené koeficientem množství</t>
  </si>
  <si>
    <t>198</t>
  </si>
  <si>
    <t>771577112</t>
  </si>
  <si>
    <t>Montáž podlah z dlaždic keramických lepených flexibilním lepidlem Příplatek k cenám za podlahy v omezeném prostoru</t>
  </si>
  <si>
    <t>-578534449</t>
  </si>
  <si>
    <t>https://podminky.urs.cz/item/CS_URS_2021_02/771577112</t>
  </si>
  <si>
    <t>199</t>
  </si>
  <si>
    <t>771577114</t>
  </si>
  <si>
    <t>Montáž podlah z dlaždic keramických lepených flexibilním lepidlem Příplatek k cenám za dvousložkový spárovací tmel</t>
  </si>
  <si>
    <t>114526185</t>
  </si>
  <si>
    <t>https://podminky.urs.cz/item/CS_URS_2021_02/771577114</t>
  </si>
  <si>
    <t>200</t>
  </si>
  <si>
    <t>771591241</t>
  </si>
  <si>
    <t>Izolace podlahy pod dlažbu těsnícími izolačními pásy vnitřní kout</t>
  </si>
  <si>
    <t>1393462926</t>
  </si>
  <si>
    <t>https://podminky.urs.cz/item/CS_URS_2021_02/771591241</t>
  </si>
  <si>
    <t>5*(5)</t>
  </si>
  <si>
    <t>201</t>
  </si>
  <si>
    <t>771591242</t>
  </si>
  <si>
    <t>Izolace podlahy pod dlažbu těsnícími izolačními pásy vnější roh</t>
  </si>
  <si>
    <t>826545006</t>
  </si>
  <si>
    <t>https://podminky.urs.cz/item/CS_URS_2021_02/771591242</t>
  </si>
  <si>
    <t>202</t>
  </si>
  <si>
    <t>771591264</t>
  </si>
  <si>
    <t>Izolace podlahy pod dlažbu těsnícími izolačními pásy mezi podlahou a stěnu</t>
  </si>
  <si>
    <t>149563219</t>
  </si>
  <si>
    <t>https://podminky.urs.cz/item/CS_URS_2021_02/771591264</t>
  </si>
  <si>
    <t>5*(0,2*(2,69*2+2,975*2-0,9))</t>
  </si>
  <si>
    <t>203</t>
  </si>
  <si>
    <t>998771103</t>
  </si>
  <si>
    <t>Přesun hmot pro podlahy z dlaždic stanovený z hmotnosti přesunovaného materiálu vodorovná dopravní vzdálenost do 50 m v objektech výšky přes 12 do 24 m</t>
  </si>
  <si>
    <t>-2097733327</t>
  </si>
  <si>
    <t>https://podminky.urs.cz/item/CS_URS_2021_02/998771103</t>
  </si>
  <si>
    <t>776</t>
  </si>
  <si>
    <t>Podlahy povlakové</t>
  </si>
  <si>
    <t>204</t>
  </si>
  <si>
    <t>776111311</t>
  </si>
  <si>
    <t>Příprava podkladu vysátí podlah</t>
  </si>
  <si>
    <t>-1336931589</t>
  </si>
  <si>
    <t>https://podminky.urs.cz/item/CS_URS_2021_02/776111311</t>
  </si>
  <si>
    <t>205</t>
  </si>
  <si>
    <t>776121111</t>
  </si>
  <si>
    <t>Příprava podkladu penetrace vodou ředitelná podlah</t>
  </si>
  <si>
    <t>1911956707</t>
  </si>
  <si>
    <t>https://podminky.urs.cz/item/CS_URS_2021_02/776121111</t>
  </si>
  <si>
    <t>206</t>
  </si>
  <si>
    <t>776141112</t>
  </si>
  <si>
    <t>Příprava podkladu vyrovnání samonivelační stěrkou podlah min.pevnosti 20 MPa, tloušťky přes 3 do 5 mm</t>
  </si>
  <si>
    <t>1503239627</t>
  </si>
  <si>
    <t>https://podminky.urs.cz/item/CS_URS_2021_02/776141112</t>
  </si>
  <si>
    <t>207</t>
  </si>
  <si>
    <t>776201811</t>
  </si>
  <si>
    <t>Demontáž povlakových podlahovin lepených ručně bez podložky</t>
  </si>
  <si>
    <t>-2058805795</t>
  </si>
  <si>
    <t>https://podminky.urs.cz/item/CS_URS_2021_02/776201811</t>
  </si>
  <si>
    <t>demontáž původního PVC, vč. soklů</t>
  </si>
  <si>
    <t>5*(3,2*(4,725+0,125+4,445)+3,7*(2,5+0,125+0,35+0,125+4,95))</t>
  </si>
  <si>
    <t>208</t>
  </si>
  <si>
    <t>776221111</t>
  </si>
  <si>
    <t>Montáž podlahovin z PVC lepením standardním lepidlem z pásů standardních</t>
  </si>
  <si>
    <t>-1315734725</t>
  </si>
  <si>
    <t>https://podminky.urs.cz/item/CS_URS_2021_02/776221111</t>
  </si>
  <si>
    <t>209</t>
  </si>
  <si>
    <t>28412101</t>
  </si>
  <si>
    <t>PVC vinylová vrstvená š 2/3/4m, tl 2,4mm, nášlapná vrstva 0,25mm</t>
  </si>
  <si>
    <t>-1213500609</t>
  </si>
  <si>
    <t>290,795*1,1 'Přepočtené koeficientem množství</t>
  </si>
  <si>
    <t>210</t>
  </si>
  <si>
    <t>776411111</t>
  </si>
  <si>
    <t>Montáž soklíků lepením obvodových, výšky do 80 mm</t>
  </si>
  <si>
    <t>609890493</t>
  </si>
  <si>
    <t>https://podminky.urs.cz/item/CS_URS_2021_02/776411111</t>
  </si>
  <si>
    <t>barevně kontrastní sokl</t>
  </si>
  <si>
    <t>5*(3,2*2+4,445*2+3,7*2+4,95*2+3,58*2+4,725*2+2,74*2+2,975*2)</t>
  </si>
  <si>
    <t>-5*(0,9*8)</t>
  </si>
  <si>
    <t>211</t>
  </si>
  <si>
    <t>28411004</t>
  </si>
  <si>
    <t>lišta soklová PVC samolepící 30x30mm</t>
  </si>
  <si>
    <t>832428716</t>
  </si>
  <si>
    <t>https://podminky.urs.cz/item/CS_URS_2021_02/28411004</t>
  </si>
  <si>
    <t>267,15*1,02 'Přepočtené koeficientem množství</t>
  </si>
  <si>
    <t>212</t>
  </si>
  <si>
    <t>776421311</t>
  </si>
  <si>
    <t>Montáž lišt přechodových samolepících</t>
  </si>
  <si>
    <t>1392067735</t>
  </si>
  <si>
    <t>https://podminky.urs.cz/item/CS_URS_2021_02/776421311</t>
  </si>
  <si>
    <t>5*(0,9*4)</t>
  </si>
  <si>
    <t>213</t>
  </si>
  <si>
    <t>553431-R</t>
  </si>
  <si>
    <t>profil přechodový Al narážecí 40mm stříbro, zlato, champagne</t>
  </si>
  <si>
    <t>-658805452</t>
  </si>
  <si>
    <t>https://podminky.urs.cz/item/CS_URS_2021_02/553431-R</t>
  </si>
  <si>
    <t>18*1,02 'Přepočtené koeficientem množství</t>
  </si>
  <si>
    <t>214</t>
  </si>
  <si>
    <t>998776103</t>
  </si>
  <si>
    <t>Přesun hmot pro podlahy povlakové stanovený z hmotnosti přesunovaného materiálu vodorovná dopravní vzdálenost do 50 m v objektech výšky přes 12 do 24 m</t>
  </si>
  <si>
    <t>99839229</t>
  </si>
  <si>
    <t>https://podminky.urs.cz/item/CS_URS_2021_02/998776103</t>
  </si>
  <si>
    <t>781</t>
  </si>
  <si>
    <t>Dokončovací práce - obklady</t>
  </si>
  <si>
    <t>215</t>
  </si>
  <si>
    <t>781471810</t>
  </si>
  <si>
    <t>Demontáž obkladů z dlaždic keramických kladených do malty</t>
  </si>
  <si>
    <t>-609514611</t>
  </si>
  <si>
    <t>https://podminky.urs.cz/item/CS_URS_2021_02/781471810</t>
  </si>
  <si>
    <t>5*(2,1*(1,645+0,88+1,74))</t>
  </si>
  <si>
    <t>216</t>
  </si>
  <si>
    <t>781474113</t>
  </si>
  <si>
    <t>Montáž obkladů vnitřních stěn z dlaždic keramických lepených flexibilním lepidlem maloformátových hladkých přes 12 do 19 ks/m2</t>
  </si>
  <si>
    <t>-1641834373</t>
  </si>
  <si>
    <t>https://podminky.urs.cz/item/CS_URS_2021_02/781474113</t>
  </si>
  <si>
    <t>5*(2,1*(2,69*2+2,975*2)-(0,9*2,0)*2)</t>
  </si>
  <si>
    <t>217</t>
  </si>
  <si>
    <t>59761071</t>
  </si>
  <si>
    <t>obklad keramický hladký přes 12 do 19ks/m2</t>
  </si>
  <si>
    <t>697248487</t>
  </si>
  <si>
    <t>https://podminky.urs.cz/item/CS_URS_2021_02/59761071</t>
  </si>
  <si>
    <t>100,965*1,1 'Přepočtené koeficientem množství</t>
  </si>
  <si>
    <t>218</t>
  </si>
  <si>
    <t>781491011</t>
  </si>
  <si>
    <t>Montáž zrcadel lepených silikonovým tmelem na podkladní omítku, plochy do 1 m2</t>
  </si>
  <si>
    <t>-862131613</t>
  </si>
  <si>
    <t>https://podminky.urs.cz/item/CS_URS_2021_02/781491011</t>
  </si>
  <si>
    <t>5*(0,6*1,0)</t>
  </si>
  <si>
    <t>219</t>
  </si>
  <si>
    <t>63465124</t>
  </si>
  <si>
    <t>zrcadlo nemontované čiré tl 4mm max rozměr 3210x2250mm</t>
  </si>
  <si>
    <t>430632114</t>
  </si>
  <si>
    <t>https://podminky.urs.cz/item/CS_URS_2021_02/63465124</t>
  </si>
  <si>
    <t>3*1,1 'Přepočtené koeficientem množství</t>
  </si>
  <si>
    <t>220</t>
  </si>
  <si>
    <t>781494111</t>
  </si>
  <si>
    <t>Obklad - dokončující práce profily ukončovací lepené flexibilním lepidlem rohové</t>
  </si>
  <si>
    <t>-455124111</t>
  </si>
  <si>
    <t>https://podminky.urs.cz/item/CS_URS_2021_02/781494111</t>
  </si>
  <si>
    <t>5*(2,1*3+1,2)</t>
  </si>
  <si>
    <t>221</t>
  </si>
  <si>
    <t>781494511</t>
  </si>
  <si>
    <t>Obklad - dokončující práce profily ukončovací lepené flexibilním lepidlem ukončovací</t>
  </si>
  <si>
    <t>374895312</t>
  </si>
  <si>
    <t>https://podminky.urs.cz/item/CS_URS_2021_02/781494511</t>
  </si>
  <si>
    <t>zakončení nad obkladem</t>
  </si>
  <si>
    <t>222</t>
  </si>
  <si>
    <t>781495115</t>
  </si>
  <si>
    <t>Obklad - dokončující práce ostatní práce spárování silikonem</t>
  </si>
  <si>
    <t>1741941024</t>
  </si>
  <si>
    <t>https://podminky.urs.cz/item/CS_URS_2021_02/781495115</t>
  </si>
  <si>
    <t>vnitřní rohy obkladů</t>
  </si>
  <si>
    <t>5*(2,1*(5))</t>
  </si>
  <si>
    <t>napojení obklad x dlažba</t>
  </si>
  <si>
    <t>5*(2,69*2+2,975*2-0,9*2+1,2)</t>
  </si>
  <si>
    <t>223</t>
  </si>
  <si>
    <t>781495142</t>
  </si>
  <si>
    <t>Obklad - dokončující práce průnik obkladem kruhový, bez izolace přes DN 30 do DN 90</t>
  </si>
  <si>
    <t>999561037</t>
  </si>
  <si>
    <t>https://podminky.urs.cz/item/CS_URS_2021_02/781495142</t>
  </si>
  <si>
    <t>5*(7)</t>
  </si>
  <si>
    <t>224</t>
  </si>
  <si>
    <t>781495143</t>
  </si>
  <si>
    <t>Obklad - dokončující práce průnik obkladem kruhový, bez izolace přes DN 90</t>
  </si>
  <si>
    <t>-1964828986</t>
  </si>
  <si>
    <t>https://podminky.urs.cz/item/CS_URS_2021_02/781495143</t>
  </si>
  <si>
    <t>225</t>
  </si>
  <si>
    <t>998781103</t>
  </si>
  <si>
    <t>Přesun hmot pro obklady keramické stanovený z hmotnosti přesunovaného materiálu vodorovná dopravní vzdálenost do 50 m v objektech výšky přes 12 do 24 m</t>
  </si>
  <si>
    <t>-1688311968</t>
  </si>
  <si>
    <t>https://podminky.urs.cz/item/CS_URS_2021_02/998781103</t>
  </si>
  <si>
    <t>783</t>
  </si>
  <si>
    <t>Dokončovací práce - nátěry</t>
  </si>
  <si>
    <t>226</t>
  </si>
  <si>
    <t>783317105</t>
  </si>
  <si>
    <t>Krycí nátěr (email) zámečnických konstrukcí jednonásobný syntetický samozákladující</t>
  </si>
  <si>
    <t>737836083</t>
  </si>
  <si>
    <t>https://podminky.urs.cz/item/CS_URS_2021_02/783317105</t>
  </si>
  <si>
    <t>nátěr vstupních zárubní</t>
  </si>
  <si>
    <t>5*2,0</t>
  </si>
  <si>
    <t>784</t>
  </si>
  <si>
    <t>Dokončovací práce - malby a tapety</t>
  </si>
  <si>
    <t>227</t>
  </si>
  <si>
    <t>784121001</t>
  </si>
  <si>
    <t>Oškrabání malby v místnostech výšky do 3,80 m</t>
  </si>
  <si>
    <t>767877566</t>
  </si>
  <si>
    <t>https://podminky.urs.cz/item/CS_URS_2021_02/784121001</t>
  </si>
  <si>
    <t>807,746</t>
  </si>
  <si>
    <t>228</t>
  </si>
  <si>
    <t>784181121</t>
  </si>
  <si>
    <t>Penetrace podkladu jednonásobná hloubková akrylátová bezbarvá v místnostech výšky do 3,80 m</t>
  </si>
  <si>
    <t>1838594718</t>
  </si>
  <si>
    <t>https://podminky.urs.cz/item/CS_URS_2021_02/784181121</t>
  </si>
  <si>
    <t>stropy</t>
  </si>
  <si>
    <t>stěny</t>
  </si>
  <si>
    <t>5*(3,2*(3,2*2+4,445*2+3,7*2+4,95*2+3,58*2+4,725*2+2,740*2+2,975*2))</t>
  </si>
  <si>
    <t>-5*(0,9*2,0*8+2,5*2,0*2)</t>
  </si>
  <si>
    <t>stěny nad obklady</t>
  </si>
  <si>
    <t>5*(0,9*(2,69*2+2,975*2))</t>
  </si>
  <si>
    <t>229</t>
  </si>
  <si>
    <t>784221101</t>
  </si>
  <si>
    <t>Malby z malířských směsí otěruvzdorných za sucha dvojnásobné, bílé za sucha otěruvzdorné dobře v místnostech výšky do 3,80 m</t>
  </si>
  <si>
    <t>-759618031</t>
  </si>
  <si>
    <t>https://podminky.urs.cz/item/CS_URS_2021_02/784221101</t>
  </si>
  <si>
    <t>230</t>
  </si>
  <si>
    <t>784221153</t>
  </si>
  <si>
    <t>Malby z malířských směsí otěruvzdorných za sucha Příplatek k cenám dvojnásobných maleb na tónovacích automatech, v odstínu středně sytém</t>
  </si>
  <si>
    <t>-267111495</t>
  </si>
  <si>
    <t>https://podminky.urs.cz/item/CS_URS_2021_02/784221153</t>
  </si>
  <si>
    <t>VRN</t>
  </si>
  <si>
    <t>Vedlejší rozpočtové náklady</t>
  </si>
  <si>
    <t>VRN1</t>
  </si>
  <si>
    <t>Průzkumné, geodetické a projektové práce</t>
  </si>
  <si>
    <t>231</t>
  </si>
  <si>
    <t>013254000</t>
  </si>
  <si>
    <t>Dokumentace skutečného provedení stavby</t>
  </si>
  <si>
    <t>Kč</t>
  </si>
  <si>
    <t>1024</t>
  </si>
  <si>
    <t>-1967626702</t>
  </si>
  <si>
    <t>https://podminky.urs.cz/item/CS_URS_2021_02/013254000</t>
  </si>
  <si>
    <t>190501_I - pokoj typ I</t>
  </si>
  <si>
    <t>-166946488</t>
  </si>
  <si>
    <t>5*(3,2*1,6)</t>
  </si>
  <si>
    <t>5*(3,2*(1,6)-0,9*2,0*1)</t>
  </si>
  <si>
    <t>5*((2,625+1,0)*1,3)</t>
  </si>
  <si>
    <t>1156778362</t>
  </si>
  <si>
    <t>5*(3,2*(3,054*2)-0,9*2,0*2)</t>
  </si>
  <si>
    <t>5*(3,2*6)</t>
  </si>
  <si>
    <t>1313685338</t>
  </si>
  <si>
    <t>88,015</t>
  </si>
  <si>
    <t>1154028580</t>
  </si>
  <si>
    <t>5*(4,0+3,995*3,405)</t>
  </si>
  <si>
    <t>-748062444</t>
  </si>
  <si>
    <t>299,64</t>
  </si>
  <si>
    <t>12</t>
  </si>
  <si>
    <t>5*(3,0*(1,6*2+2,5*2+3,995*2+3,405*2))</t>
  </si>
  <si>
    <t>5*(0,8*(3,175*2+3,405*2))</t>
  </si>
  <si>
    <t>5*(0,25*(3,0+2,0*2+1,8+2,0*2))</t>
  </si>
  <si>
    <t>-5*(3,0*2,0*2+1,8*2,0+0,9*2,0*4)</t>
  </si>
  <si>
    <t>5*2*((2,0*1,2))</t>
  </si>
  <si>
    <t>14</t>
  </si>
  <si>
    <t>92362051</t>
  </si>
  <si>
    <t>535883934</t>
  </si>
  <si>
    <t>5*(3,0*2,0+1,8*2,0)</t>
  </si>
  <si>
    <t>1117537874</t>
  </si>
  <si>
    <t>5*(3,0*6+3,0*1+2,0*4+1,8*1)</t>
  </si>
  <si>
    <t>17</t>
  </si>
  <si>
    <t>-143230849</t>
  </si>
  <si>
    <t>154*1,05 'Přepočtené koeficientem množství</t>
  </si>
  <si>
    <t>5*(3,675*2,625)*0,05</t>
  </si>
  <si>
    <t>5*((3,675*2,625)/6*1,1*18,2*0,001)</t>
  </si>
  <si>
    <t>5*(3,405)</t>
  </si>
  <si>
    <t>5*(3,995*3,405+4,0+8,54)</t>
  </si>
  <si>
    <t>5*(3,2*(3,405+0,675+2,625+0,6))</t>
  </si>
  <si>
    <t>30</t>
  </si>
  <si>
    <t>4*(3,675*2,625*0,045)</t>
  </si>
  <si>
    <t>3,675*2,625</t>
  </si>
  <si>
    <t>5*(0,9*2,0*2+0,6*2,0)</t>
  </si>
  <si>
    <t>45,467*50 'Přepočtené koeficientem množství</t>
  </si>
  <si>
    <t>45,467*30 'Přepočtené koeficientem množství</t>
  </si>
  <si>
    <t>9,647*0,00035 'Přepočtené koeficientem množství</t>
  </si>
  <si>
    <t>9,647*1,15 'Přepočtené koeficientem množství</t>
  </si>
  <si>
    <t>5*(8,54)</t>
  </si>
  <si>
    <t>5*(0,2*(3,175*2+3,1*2-0,9)+2,1*(1,5+1,0))</t>
  </si>
  <si>
    <t>48</t>
  </si>
  <si>
    <t>49</t>
  </si>
  <si>
    <t>9,647*1,02 'Přepočtené koeficientem množství</t>
  </si>
  <si>
    <t>50</t>
  </si>
  <si>
    <t>51</t>
  </si>
  <si>
    <t>52</t>
  </si>
  <si>
    <t>53</t>
  </si>
  <si>
    <t>1547877490</t>
  </si>
  <si>
    <t>-2104230047</t>
  </si>
  <si>
    <t>946090764</t>
  </si>
  <si>
    <t>-1680882713</t>
  </si>
  <si>
    <t>92</t>
  </si>
  <si>
    <t>400+288+112+13+62</t>
  </si>
  <si>
    <t>-1281806924</t>
  </si>
  <si>
    <t>-1433904769</t>
  </si>
  <si>
    <t>-1331270148</t>
  </si>
  <si>
    <t>5*(3,175*2+3,1*2)</t>
  </si>
  <si>
    <t>167</t>
  </si>
  <si>
    <t>168</t>
  </si>
  <si>
    <t>169</t>
  </si>
  <si>
    <t>170</t>
  </si>
  <si>
    <t>1646744414</t>
  </si>
  <si>
    <t>78882591</t>
  </si>
  <si>
    <t>42,7*1,1 'Přepočtené koeficientem množství</t>
  </si>
  <si>
    <t>5*(4)</t>
  </si>
  <si>
    <t>5*(0,2*(3,175*2+3,1*2)-0,9)</t>
  </si>
  <si>
    <t>5*(5,22*3,405+(1,575+0,125+1,975)*3,1)</t>
  </si>
  <si>
    <t>130,715*1,1 'Přepočtené koeficientem množství</t>
  </si>
  <si>
    <t>5*(3,995*2+3,405*2+1,6*2+2,5*2)</t>
  </si>
  <si>
    <t>-5*(0,9*4)</t>
  </si>
  <si>
    <t>97*1,02 'Přepočtené koeficientem množství</t>
  </si>
  <si>
    <t>5*(0,9*2)</t>
  </si>
  <si>
    <t>9*1,02 'Přepočtené koeficientem množství</t>
  </si>
  <si>
    <t>5*(2,1*(1,975*2+2,625))</t>
  </si>
  <si>
    <t>5*(2,1*(3,175*2+3,1*2)-(0,9*2,0)*1)</t>
  </si>
  <si>
    <t>122,775*1,1 'Přepočtené koeficientem množství</t>
  </si>
  <si>
    <t>5*(2,1*5+0,8+2,625)</t>
  </si>
  <si>
    <t>5*(2,1*(8))</t>
  </si>
  <si>
    <t>5*(3,175*2+3,10*3-0,9+1,0+2,625)</t>
  </si>
  <si>
    <t>5*(3,2*(3,995*2+3,405*2+1,6*2+2,5*2))</t>
  </si>
  <si>
    <t>-5*(0,9*2,0*4+2,5*2,0*1)</t>
  </si>
  <si>
    <t>5*(0,9*(3,175*2+3,1*2))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</si>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</sst>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1272031" TargetMode="External" /><Relationship Id="rId2" Type="http://schemas.openxmlformats.org/officeDocument/2006/relationships/hyperlink" Target="https://podminky.urs.cz/item/CS_URS_2021_02/317168012" TargetMode="External" /><Relationship Id="rId3" Type="http://schemas.openxmlformats.org/officeDocument/2006/relationships/hyperlink" Target="https://podminky.urs.cz/item/CS_URS_2021_02/317168013" TargetMode="External" /><Relationship Id="rId4" Type="http://schemas.openxmlformats.org/officeDocument/2006/relationships/hyperlink" Target="https://podminky.urs.cz/item/CS_URS_2021_02/317168016" TargetMode="External" /><Relationship Id="rId5" Type="http://schemas.openxmlformats.org/officeDocument/2006/relationships/hyperlink" Target="https://podminky.urs.cz/item/CS_URS_2021_02/340239212" TargetMode="External" /><Relationship Id="rId6" Type="http://schemas.openxmlformats.org/officeDocument/2006/relationships/hyperlink" Target="https://podminky.urs.cz/item/CS_URS_2021_02/342241162" TargetMode="External" /><Relationship Id="rId7" Type="http://schemas.openxmlformats.org/officeDocument/2006/relationships/hyperlink" Target="https://podminky.urs.cz/item/CS_URS_2021_02/342272225" TargetMode="External" /><Relationship Id="rId8" Type="http://schemas.openxmlformats.org/officeDocument/2006/relationships/hyperlink" Target="https://podminky.urs.cz/item/CS_URS_2021_02/342272235" TargetMode="External" /><Relationship Id="rId9" Type="http://schemas.openxmlformats.org/officeDocument/2006/relationships/hyperlink" Target="https://podminky.urs.cz/item/CS_URS_2021_02/342291121" TargetMode="External" /><Relationship Id="rId10" Type="http://schemas.openxmlformats.org/officeDocument/2006/relationships/hyperlink" Target="https://podminky.urs.cz/item/CS_URS_2021_02/611311131" TargetMode="External" /><Relationship Id="rId11" Type="http://schemas.openxmlformats.org/officeDocument/2006/relationships/hyperlink" Target="https://podminky.urs.cz/item/CS_URS_2021_02/612311131" TargetMode="External" /><Relationship Id="rId12" Type="http://schemas.openxmlformats.org/officeDocument/2006/relationships/hyperlink" Target="https://podminky.urs.cz/item/CS_URS_2021_02/612331121" TargetMode="External" /><Relationship Id="rId13" Type="http://schemas.openxmlformats.org/officeDocument/2006/relationships/hyperlink" Target="https://podminky.urs.cz/item/CS_URS_2021_02/631311114" TargetMode="External" /><Relationship Id="rId14" Type="http://schemas.openxmlformats.org/officeDocument/2006/relationships/hyperlink" Target="https://podminky.urs.cz/item/CS_URS_2021_02/631319011" TargetMode="External" /><Relationship Id="rId15" Type="http://schemas.openxmlformats.org/officeDocument/2006/relationships/hyperlink" Target="https://podminky.urs.cz/item/CS_URS_2021_02/631362021" TargetMode="External" /><Relationship Id="rId16" Type="http://schemas.openxmlformats.org/officeDocument/2006/relationships/hyperlink" Target="https://podminky.urs.cz/item/CS_URS_2021_02/642945111" TargetMode="External" /><Relationship Id="rId17" Type="http://schemas.openxmlformats.org/officeDocument/2006/relationships/hyperlink" Target="https://podminky.urs.cz/item/CS_URS_2021_02/642946112" TargetMode="External" /><Relationship Id="rId18" Type="http://schemas.openxmlformats.org/officeDocument/2006/relationships/hyperlink" Target="https://podminky.urs.cz/item/CS_URS_2021_02/55331613" TargetMode="External" /><Relationship Id="rId19" Type="http://schemas.openxmlformats.org/officeDocument/2006/relationships/hyperlink" Target="https://podminky.urs.cz/item/CS_URS_2021_02/919735122" TargetMode="External" /><Relationship Id="rId20" Type="http://schemas.openxmlformats.org/officeDocument/2006/relationships/hyperlink" Target="https://podminky.urs.cz/item/CS_URS_2021_02/952901111" TargetMode="External" /><Relationship Id="rId21" Type="http://schemas.openxmlformats.org/officeDocument/2006/relationships/hyperlink" Target="https://podminky.urs.cz/item/CS_URS_2021_02/953731311" TargetMode="External" /><Relationship Id="rId22" Type="http://schemas.openxmlformats.org/officeDocument/2006/relationships/hyperlink" Target="https://podminky.urs.cz/item/CS_URS_2021_02/962031133" TargetMode="External" /><Relationship Id="rId23" Type="http://schemas.openxmlformats.org/officeDocument/2006/relationships/hyperlink" Target="https://podminky.urs.cz/item/CS_URS_2021_02/965042141" TargetMode="External" /><Relationship Id="rId24" Type="http://schemas.openxmlformats.org/officeDocument/2006/relationships/hyperlink" Target="https://podminky.urs.cz/item/CS_URS_2021_02/965045113" TargetMode="External" /><Relationship Id="rId25" Type="http://schemas.openxmlformats.org/officeDocument/2006/relationships/hyperlink" Target="https://podminky.urs.cz/item/CS_URS_2021_02/968072455" TargetMode="External" /><Relationship Id="rId26" Type="http://schemas.openxmlformats.org/officeDocument/2006/relationships/hyperlink" Target="https://podminky.urs.cz/item/CS_URS_2021_02/977151116" TargetMode="External" /><Relationship Id="rId27" Type="http://schemas.openxmlformats.org/officeDocument/2006/relationships/hyperlink" Target="https://podminky.urs.cz/item/CS_URS_2021_02/997013214" TargetMode="External" /><Relationship Id="rId28" Type="http://schemas.openxmlformats.org/officeDocument/2006/relationships/hyperlink" Target="https://podminky.urs.cz/item/CS_URS_2021_02/997013219" TargetMode="External" /><Relationship Id="rId29" Type="http://schemas.openxmlformats.org/officeDocument/2006/relationships/hyperlink" Target="https://podminky.urs.cz/item/CS_URS_2021_02/997013501" TargetMode="External" /><Relationship Id="rId30" Type="http://schemas.openxmlformats.org/officeDocument/2006/relationships/hyperlink" Target="https://podminky.urs.cz/item/CS_URS_2021_02/997013509" TargetMode="External" /><Relationship Id="rId31" Type="http://schemas.openxmlformats.org/officeDocument/2006/relationships/hyperlink" Target="https://podminky.urs.cz/item/CS_URS_2021_02/998012023" TargetMode="External" /><Relationship Id="rId32" Type="http://schemas.openxmlformats.org/officeDocument/2006/relationships/hyperlink" Target="https://podminky.urs.cz/item/CS_URS_2021_02/711111002" TargetMode="External" /><Relationship Id="rId33" Type="http://schemas.openxmlformats.org/officeDocument/2006/relationships/hyperlink" Target="https://podminky.urs.cz/item/CS_URS_2021_02/11163152" TargetMode="External" /><Relationship Id="rId34" Type="http://schemas.openxmlformats.org/officeDocument/2006/relationships/hyperlink" Target="https://podminky.urs.cz/item/CS_URS_2021_02/711141559" TargetMode="External" /><Relationship Id="rId35" Type="http://schemas.openxmlformats.org/officeDocument/2006/relationships/hyperlink" Target="https://podminky.urs.cz/item/CS_URS_2021_02/62832001" TargetMode="External" /><Relationship Id="rId36" Type="http://schemas.openxmlformats.org/officeDocument/2006/relationships/hyperlink" Target="https://podminky.urs.cz/item/CS_URS_2021_02/711493112" TargetMode="External" /><Relationship Id="rId37" Type="http://schemas.openxmlformats.org/officeDocument/2006/relationships/hyperlink" Target="https://podminky.urs.cz/item/CS_URS_2021_02/711493122" TargetMode="External" /><Relationship Id="rId38" Type="http://schemas.openxmlformats.org/officeDocument/2006/relationships/hyperlink" Target="https://podminky.urs.cz/item/CS_URS_2021_02/998711103" TargetMode="External" /><Relationship Id="rId39" Type="http://schemas.openxmlformats.org/officeDocument/2006/relationships/hyperlink" Target="https://podminky.urs.cz/item/CS_URS_2021_02/713120821" TargetMode="External" /><Relationship Id="rId40" Type="http://schemas.openxmlformats.org/officeDocument/2006/relationships/hyperlink" Target="https://podminky.urs.cz/item/CS_URS_2021_02/713121111" TargetMode="External" /><Relationship Id="rId41" Type="http://schemas.openxmlformats.org/officeDocument/2006/relationships/hyperlink" Target="https://podminky.urs.cz/item/CS_URS_2021_02/28376351" TargetMode="External" /><Relationship Id="rId42" Type="http://schemas.openxmlformats.org/officeDocument/2006/relationships/hyperlink" Target="https://podminky.urs.cz/item/CS_URS_2021_02/998713103" TargetMode="External" /><Relationship Id="rId43" Type="http://schemas.openxmlformats.org/officeDocument/2006/relationships/hyperlink" Target="https://podminky.urs.cz/item/CS_URS_2021_02/721140806" TargetMode="External" /><Relationship Id="rId44" Type="http://schemas.openxmlformats.org/officeDocument/2006/relationships/hyperlink" Target="https://podminky.urs.cz/item/CS_URS_2021_02/721171808" TargetMode="External" /><Relationship Id="rId45" Type="http://schemas.openxmlformats.org/officeDocument/2006/relationships/hyperlink" Target="https://podminky.urs.cz/item/CS_URS_2021_02/721174025" TargetMode="External" /><Relationship Id="rId46" Type="http://schemas.openxmlformats.org/officeDocument/2006/relationships/hyperlink" Target="https://podminky.urs.cz/item/CS_URS_2021_02/721174042" TargetMode="External" /><Relationship Id="rId47" Type="http://schemas.openxmlformats.org/officeDocument/2006/relationships/hyperlink" Target="https://podminky.urs.cz/item/CS_URS_2021_02/721174043" TargetMode="External" /><Relationship Id="rId48" Type="http://schemas.openxmlformats.org/officeDocument/2006/relationships/hyperlink" Target="https://podminky.urs.cz/item/CS_URS_2021_02/721174045" TargetMode="External" /><Relationship Id="rId49" Type="http://schemas.openxmlformats.org/officeDocument/2006/relationships/hyperlink" Target="https://podminky.urs.cz/item/CS_URS_2021_02/721174063" TargetMode="External" /><Relationship Id="rId50" Type="http://schemas.openxmlformats.org/officeDocument/2006/relationships/hyperlink" Target="https://podminky.urs.cz/item/CS_URS_2021_02/721290111" TargetMode="External" /><Relationship Id="rId51" Type="http://schemas.openxmlformats.org/officeDocument/2006/relationships/hyperlink" Target="https://podminky.urs.cz/item/CS_URS_2021_02/998721103" TargetMode="External" /><Relationship Id="rId52" Type="http://schemas.openxmlformats.org/officeDocument/2006/relationships/hyperlink" Target="https://podminky.urs.cz/item/CS_URS_2021_02/722130801" TargetMode="External" /><Relationship Id="rId53" Type="http://schemas.openxmlformats.org/officeDocument/2006/relationships/hyperlink" Target="https://podminky.urs.cz/item/CS_URS_2021_02/722170801" TargetMode="External" /><Relationship Id="rId54" Type="http://schemas.openxmlformats.org/officeDocument/2006/relationships/hyperlink" Target="https://podminky.urs.cz/item/CS_URS_2021_02/722174002" TargetMode="External" /><Relationship Id="rId55" Type="http://schemas.openxmlformats.org/officeDocument/2006/relationships/hyperlink" Target="https://podminky.urs.cz/item/CS_URS_2021_02/722174002" TargetMode="External" /><Relationship Id="rId56" Type="http://schemas.openxmlformats.org/officeDocument/2006/relationships/hyperlink" Target="https://podminky.urs.cz/item/CS_URS_2021_02/722174003" TargetMode="External" /><Relationship Id="rId57" Type="http://schemas.openxmlformats.org/officeDocument/2006/relationships/hyperlink" Target="https://podminky.urs.cz/item/CS_URS_2021_02/722181222" TargetMode="External" /><Relationship Id="rId58" Type="http://schemas.openxmlformats.org/officeDocument/2006/relationships/hyperlink" Target="https://podminky.urs.cz/item/CS_URS_2021_02/722181242" TargetMode="External" /><Relationship Id="rId59" Type="http://schemas.openxmlformats.org/officeDocument/2006/relationships/hyperlink" Target="https://podminky.urs.cz/item/CS_URS_2021_02/722220111" TargetMode="External" /><Relationship Id="rId60" Type="http://schemas.openxmlformats.org/officeDocument/2006/relationships/hyperlink" Target="https://podminky.urs.cz/item/CS_URS_2021_02/722290234" TargetMode="External" /><Relationship Id="rId61" Type="http://schemas.openxmlformats.org/officeDocument/2006/relationships/hyperlink" Target="https://podminky.urs.cz/item/CS_URS_2021_02/998722103" TargetMode="External" /><Relationship Id="rId62" Type="http://schemas.openxmlformats.org/officeDocument/2006/relationships/hyperlink" Target="https://podminky.urs.cz/item/CS_URS_2021_02/725110811" TargetMode="External" /><Relationship Id="rId63" Type="http://schemas.openxmlformats.org/officeDocument/2006/relationships/hyperlink" Target="https://podminky.urs.cz/item/CS_URS_2021_02/725112022" TargetMode="External" /><Relationship Id="rId64" Type="http://schemas.openxmlformats.org/officeDocument/2006/relationships/hyperlink" Target="https://podminky.urs.cz/item/CS_URS_2021_02/725210821" TargetMode="External" /><Relationship Id="rId65" Type="http://schemas.openxmlformats.org/officeDocument/2006/relationships/hyperlink" Target="https://podminky.urs.cz/item/CS_URS_2021_02/725211681" TargetMode="External" /><Relationship Id="rId66" Type="http://schemas.openxmlformats.org/officeDocument/2006/relationships/hyperlink" Target="https://podminky.urs.cz/item/CS_URS_2021_02/725291621" TargetMode="External" /><Relationship Id="rId67" Type="http://schemas.openxmlformats.org/officeDocument/2006/relationships/hyperlink" Target="https://podminky.urs.cz/item/CS_URS_2021_02/725291642" TargetMode="External" /><Relationship Id="rId68" Type="http://schemas.openxmlformats.org/officeDocument/2006/relationships/hyperlink" Target="https://podminky.urs.cz/item/CS_URS_2021_02/725822613" TargetMode="External" /><Relationship Id="rId69" Type="http://schemas.openxmlformats.org/officeDocument/2006/relationships/hyperlink" Target="https://podminky.urs.cz/item/CS_URS_2021_02/725840850" TargetMode="External" /><Relationship Id="rId70" Type="http://schemas.openxmlformats.org/officeDocument/2006/relationships/hyperlink" Target="https://podminky.urs.cz/item/CS_URS_2021_02/725841312" TargetMode="External" /><Relationship Id="rId71" Type="http://schemas.openxmlformats.org/officeDocument/2006/relationships/hyperlink" Target="https://podminky.urs.cz/item/CS_URS_2021_02/998725103" TargetMode="External" /><Relationship Id="rId72" Type="http://schemas.openxmlformats.org/officeDocument/2006/relationships/hyperlink" Target="https://podminky.urs.cz/item/CS_URS_2021_02/726111031" TargetMode="External" /><Relationship Id="rId73" Type="http://schemas.openxmlformats.org/officeDocument/2006/relationships/hyperlink" Target="https://podminky.urs.cz/item/CS_URS_2021_02/998726113" TargetMode="External" /><Relationship Id="rId74" Type="http://schemas.openxmlformats.org/officeDocument/2006/relationships/hyperlink" Target="https://podminky.urs.cz/item/CS_URS_2021_02/733120819" TargetMode="External" /><Relationship Id="rId75" Type="http://schemas.openxmlformats.org/officeDocument/2006/relationships/hyperlink" Target="https://podminky.urs.cz/item/CS_URS_2021_02/733223302" TargetMode="External" /><Relationship Id="rId76" Type="http://schemas.openxmlformats.org/officeDocument/2006/relationships/hyperlink" Target="https://podminky.urs.cz/item/CS_URS_2021_02/733291101" TargetMode="External" /><Relationship Id="rId77" Type="http://schemas.openxmlformats.org/officeDocument/2006/relationships/hyperlink" Target="https://podminky.urs.cz/item/CS_URS_2021_02/998733103" TargetMode="External" /><Relationship Id="rId78" Type="http://schemas.openxmlformats.org/officeDocument/2006/relationships/hyperlink" Target="https://podminky.urs.cz/item/CS_URS_2021_02/735121810" TargetMode="External" /><Relationship Id="rId79" Type="http://schemas.openxmlformats.org/officeDocument/2006/relationships/hyperlink" Target="https://podminky.urs.cz/item/CS_URS_2021_02/735164221" TargetMode="External" /><Relationship Id="rId80" Type="http://schemas.openxmlformats.org/officeDocument/2006/relationships/hyperlink" Target="https://podminky.urs.cz/item/CS_URS_2021_02/998735103" TargetMode="External" /><Relationship Id="rId81" Type="http://schemas.openxmlformats.org/officeDocument/2006/relationships/hyperlink" Target="https://podminky.urs.cz/item/CS_URS_2021_02/741110061" TargetMode="External" /><Relationship Id="rId82" Type="http://schemas.openxmlformats.org/officeDocument/2006/relationships/hyperlink" Target="https://podminky.urs.cz/item/CS_URS_2021_02/34571063" TargetMode="External" /><Relationship Id="rId83" Type="http://schemas.openxmlformats.org/officeDocument/2006/relationships/hyperlink" Target="https://podminky.urs.cz/item/CS_URS_2021_02/741112001" TargetMode="External" /><Relationship Id="rId84" Type="http://schemas.openxmlformats.org/officeDocument/2006/relationships/hyperlink" Target="https://podminky.urs.cz/item/CS_URS_2021_02/741112061" TargetMode="External" /><Relationship Id="rId85" Type="http://schemas.openxmlformats.org/officeDocument/2006/relationships/hyperlink" Target="https://podminky.urs.cz/item/CS_URS_2021_02/741120003" TargetMode="External" /><Relationship Id="rId86" Type="http://schemas.openxmlformats.org/officeDocument/2006/relationships/hyperlink" Target="https://podminky.urs.cz/item/CS_URS_2021_02/741310001" TargetMode="External" /><Relationship Id="rId87" Type="http://schemas.openxmlformats.org/officeDocument/2006/relationships/hyperlink" Target="https://podminky.urs.cz/item/CS_URS_2021_02/741310022" TargetMode="External" /><Relationship Id="rId88" Type="http://schemas.openxmlformats.org/officeDocument/2006/relationships/hyperlink" Target="https://podminky.urs.cz/item/CS_URS_2021_02/741310025" TargetMode="External" /><Relationship Id="rId89" Type="http://schemas.openxmlformats.org/officeDocument/2006/relationships/hyperlink" Target="https://podminky.urs.cz/item/CS_URS_2021_02/741313041" TargetMode="External" /><Relationship Id="rId90" Type="http://schemas.openxmlformats.org/officeDocument/2006/relationships/hyperlink" Target="https://podminky.urs.cz/item/CS_URS_2021_02/741330731" TargetMode="External" /><Relationship Id="rId91" Type="http://schemas.openxmlformats.org/officeDocument/2006/relationships/hyperlink" Target="https://podminky.urs.cz/item/CS_URS_2021_02/741372062" TargetMode="External" /><Relationship Id="rId92" Type="http://schemas.openxmlformats.org/officeDocument/2006/relationships/hyperlink" Target="https://podminky.urs.cz/item/CS_URS_2021_02/741372062" TargetMode="External" /><Relationship Id="rId93" Type="http://schemas.openxmlformats.org/officeDocument/2006/relationships/hyperlink" Target="https://podminky.urs.cz/item/CS_URS_2021_02/998741103" TargetMode="External" /><Relationship Id="rId94" Type="http://schemas.openxmlformats.org/officeDocument/2006/relationships/hyperlink" Target="https://podminky.urs.cz/item/CS_URS_2021_02/751111811" TargetMode="External" /><Relationship Id="rId95" Type="http://schemas.openxmlformats.org/officeDocument/2006/relationships/hyperlink" Target="https://podminky.urs.cz/item/CS_URS_2021_02/751133012" TargetMode="External" /><Relationship Id="rId96" Type="http://schemas.openxmlformats.org/officeDocument/2006/relationships/hyperlink" Target="https://podminky.urs.cz/item/CS_URS_2021_02/751510041" TargetMode="External" /><Relationship Id="rId97" Type="http://schemas.openxmlformats.org/officeDocument/2006/relationships/hyperlink" Target="https://podminky.urs.cz/item/CS_URS_2021_02/751510042" TargetMode="External" /><Relationship Id="rId98" Type="http://schemas.openxmlformats.org/officeDocument/2006/relationships/hyperlink" Target="https://podminky.urs.cz/item/CS_URS_2021_02/751537011" TargetMode="External" /><Relationship Id="rId99" Type="http://schemas.openxmlformats.org/officeDocument/2006/relationships/hyperlink" Target="https://podminky.urs.cz/item/CS_URS_2021_02/998751102" TargetMode="External" /><Relationship Id="rId100" Type="http://schemas.openxmlformats.org/officeDocument/2006/relationships/hyperlink" Target="https://podminky.urs.cz/item/CS_URS_2021_02/763131451" TargetMode="External" /><Relationship Id="rId101" Type="http://schemas.openxmlformats.org/officeDocument/2006/relationships/hyperlink" Target="https://podminky.urs.cz/item/CS_URS_2021_02/763131714" TargetMode="External" /><Relationship Id="rId102" Type="http://schemas.openxmlformats.org/officeDocument/2006/relationships/hyperlink" Target="https://podminky.urs.cz/item/CS_URS_2021_02/998763102" TargetMode="External" /><Relationship Id="rId103" Type="http://schemas.openxmlformats.org/officeDocument/2006/relationships/hyperlink" Target="https://podminky.urs.cz/item/CS_URS_2021_02/766421821" TargetMode="External" /><Relationship Id="rId104" Type="http://schemas.openxmlformats.org/officeDocument/2006/relationships/hyperlink" Target="https://podminky.urs.cz/item/CS_URS_2021_02/766421822" TargetMode="External" /><Relationship Id="rId105" Type="http://schemas.openxmlformats.org/officeDocument/2006/relationships/hyperlink" Target="https://podminky.urs.cz/item/CS_URS_2021_02/766660022" TargetMode="External" /><Relationship Id="rId106" Type="http://schemas.openxmlformats.org/officeDocument/2006/relationships/hyperlink" Target="https://podminky.urs.cz/item/CS_URS_2021_02/61165314" TargetMode="External" /><Relationship Id="rId107" Type="http://schemas.openxmlformats.org/officeDocument/2006/relationships/hyperlink" Target="https://podminky.urs.cz/item/CS_URS_2021_02/766660172" TargetMode="External" /><Relationship Id="rId108" Type="http://schemas.openxmlformats.org/officeDocument/2006/relationships/hyperlink" Target="https://podminky.urs.cz/item/CS_URS_2021_02/766682111" TargetMode="External" /><Relationship Id="rId109" Type="http://schemas.openxmlformats.org/officeDocument/2006/relationships/hyperlink" Target="https://podminky.urs.cz/item/CS_URS_2021_02/61182258" TargetMode="External" /><Relationship Id="rId110" Type="http://schemas.openxmlformats.org/officeDocument/2006/relationships/hyperlink" Target="https://podminky.urs.cz/item/CS_URS_2021_02/766821112" TargetMode="External" /><Relationship Id="rId111" Type="http://schemas.openxmlformats.org/officeDocument/2006/relationships/hyperlink" Target="https://podminky.urs.cz/item/CS_URS_2021_02/61510103" TargetMode="External" /><Relationship Id="rId112" Type="http://schemas.openxmlformats.org/officeDocument/2006/relationships/hyperlink" Target="https://podminky.urs.cz/item/CS_URS_2021_02/766825821" TargetMode="External" /><Relationship Id="rId113" Type="http://schemas.openxmlformats.org/officeDocument/2006/relationships/hyperlink" Target="https://podminky.urs.cz/item/CS_URS_2021_02/998766103" TargetMode="External" /><Relationship Id="rId114" Type="http://schemas.openxmlformats.org/officeDocument/2006/relationships/hyperlink" Target="https://podminky.urs.cz/item/CS_URS_2021_02/767646401" TargetMode="External" /><Relationship Id="rId115" Type="http://schemas.openxmlformats.org/officeDocument/2006/relationships/hyperlink" Target="https://podminky.urs.cz/item/CS_URS_2021_02/998767103" TargetMode="External" /><Relationship Id="rId116" Type="http://schemas.openxmlformats.org/officeDocument/2006/relationships/hyperlink" Target="https://podminky.urs.cz/item/CS_URS_2021_02/771121011" TargetMode="External" /><Relationship Id="rId117" Type="http://schemas.openxmlformats.org/officeDocument/2006/relationships/hyperlink" Target="https://podminky.urs.cz/item/CS_URS_2021_02/771574273" TargetMode="External" /><Relationship Id="rId118" Type="http://schemas.openxmlformats.org/officeDocument/2006/relationships/hyperlink" Target="https://podminky.urs.cz/item/CS_URS_2021_02/59761428" TargetMode="External" /><Relationship Id="rId119" Type="http://schemas.openxmlformats.org/officeDocument/2006/relationships/hyperlink" Target="https://podminky.urs.cz/item/CS_URS_2021_02/771577112" TargetMode="External" /><Relationship Id="rId120" Type="http://schemas.openxmlformats.org/officeDocument/2006/relationships/hyperlink" Target="https://podminky.urs.cz/item/CS_URS_2021_02/771577114" TargetMode="External" /><Relationship Id="rId121" Type="http://schemas.openxmlformats.org/officeDocument/2006/relationships/hyperlink" Target="https://podminky.urs.cz/item/CS_URS_2021_02/771591241" TargetMode="External" /><Relationship Id="rId122" Type="http://schemas.openxmlformats.org/officeDocument/2006/relationships/hyperlink" Target="https://podminky.urs.cz/item/CS_URS_2021_02/771591242" TargetMode="External" /><Relationship Id="rId123" Type="http://schemas.openxmlformats.org/officeDocument/2006/relationships/hyperlink" Target="https://podminky.urs.cz/item/CS_URS_2021_02/771591264" TargetMode="External" /><Relationship Id="rId124" Type="http://schemas.openxmlformats.org/officeDocument/2006/relationships/hyperlink" Target="https://podminky.urs.cz/item/CS_URS_2021_02/998771103" TargetMode="External" /><Relationship Id="rId125" Type="http://schemas.openxmlformats.org/officeDocument/2006/relationships/hyperlink" Target="https://podminky.urs.cz/item/CS_URS_2021_02/776111311" TargetMode="External" /><Relationship Id="rId126" Type="http://schemas.openxmlformats.org/officeDocument/2006/relationships/hyperlink" Target="https://podminky.urs.cz/item/CS_URS_2021_02/776121111" TargetMode="External" /><Relationship Id="rId127" Type="http://schemas.openxmlformats.org/officeDocument/2006/relationships/hyperlink" Target="https://podminky.urs.cz/item/CS_URS_2021_02/776141112" TargetMode="External" /><Relationship Id="rId128" Type="http://schemas.openxmlformats.org/officeDocument/2006/relationships/hyperlink" Target="https://podminky.urs.cz/item/CS_URS_2021_02/776201811" TargetMode="External" /><Relationship Id="rId129" Type="http://schemas.openxmlformats.org/officeDocument/2006/relationships/hyperlink" Target="https://podminky.urs.cz/item/CS_URS_2021_02/776221111" TargetMode="External" /><Relationship Id="rId130" Type="http://schemas.openxmlformats.org/officeDocument/2006/relationships/hyperlink" Target="https://podminky.urs.cz/item/CS_URS_2021_02/776411111" TargetMode="External" /><Relationship Id="rId131" Type="http://schemas.openxmlformats.org/officeDocument/2006/relationships/hyperlink" Target="https://podminky.urs.cz/item/CS_URS_2021_02/28411004" TargetMode="External" /><Relationship Id="rId132" Type="http://schemas.openxmlformats.org/officeDocument/2006/relationships/hyperlink" Target="https://podminky.urs.cz/item/CS_URS_2021_02/776421311" TargetMode="External" /><Relationship Id="rId133" Type="http://schemas.openxmlformats.org/officeDocument/2006/relationships/hyperlink" Target="https://podminky.urs.cz/item/CS_URS_2021_02/553431-R" TargetMode="External" /><Relationship Id="rId134" Type="http://schemas.openxmlformats.org/officeDocument/2006/relationships/hyperlink" Target="https://podminky.urs.cz/item/CS_URS_2021_02/998776103" TargetMode="External" /><Relationship Id="rId135" Type="http://schemas.openxmlformats.org/officeDocument/2006/relationships/hyperlink" Target="https://podminky.urs.cz/item/CS_URS_2021_02/781471810" TargetMode="External" /><Relationship Id="rId136" Type="http://schemas.openxmlformats.org/officeDocument/2006/relationships/hyperlink" Target="https://podminky.urs.cz/item/CS_URS_2021_02/781474113" TargetMode="External" /><Relationship Id="rId137" Type="http://schemas.openxmlformats.org/officeDocument/2006/relationships/hyperlink" Target="https://podminky.urs.cz/item/CS_URS_2021_02/59761071" TargetMode="External" /><Relationship Id="rId138" Type="http://schemas.openxmlformats.org/officeDocument/2006/relationships/hyperlink" Target="https://podminky.urs.cz/item/CS_URS_2021_02/781491011" TargetMode="External" /><Relationship Id="rId139" Type="http://schemas.openxmlformats.org/officeDocument/2006/relationships/hyperlink" Target="https://podminky.urs.cz/item/CS_URS_2021_02/63465124" TargetMode="External" /><Relationship Id="rId140" Type="http://schemas.openxmlformats.org/officeDocument/2006/relationships/hyperlink" Target="https://podminky.urs.cz/item/CS_URS_2021_02/781494111" TargetMode="External" /><Relationship Id="rId141" Type="http://schemas.openxmlformats.org/officeDocument/2006/relationships/hyperlink" Target="https://podminky.urs.cz/item/CS_URS_2021_02/781494511" TargetMode="External" /><Relationship Id="rId142" Type="http://schemas.openxmlformats.org/officeDocument/2006/relationships/hyperlink" Target="https://podminky.urs.cz/item/CS_URS_2021_02/781495115" TargetMode="External" /><Relationship Id="rId143" Type="http://schemas.openxmlformats.org/officeDocument/2006/relationships/hyperlink" Target="https://podminky.urs.cz/item/CS_URS_2021_02/781495142" TargetMode="External" /><Relationship Id="rId144" Type="http://schemas.openxmlformats.org/officeDocument/2006/relationships/hyperlink" Target="https://podminky.urs.cz/item/CS_URS_2021_02/781495143" TargetMode="External" /><Relationship Id="rId145" Type="http://schemas.openxmlformats.org/officeDocument/2006/relationships/hyperlink" Target="https://podminky.urs.cz/item/CS_URS_2021_02/998781103" TargetMode="External" /><Relationship Id="rId146" Type="http://schemas.openxmlformats.org/officeDocument/2006/relationships/hyperlink" Target="https://podminky.urs.cz/item/CS_URS_2021_02/783317105" TargetMode="External" /><Relationship Id="rId147" Type="http://schemas.openxmlformats.org/officeDocument/2006/relationships/hyperlink" Target="https://podminky.urs.cz/item/CS_URS_2021_02/784121001" TargetMode="External" /><Relationship Id="rId148" Type="http://schemas.openxmlformats.org/officeDocument/2006/relationships/hyperlink" Target="https://podminky.urs.cz/item/CS_URS_2021_02/784181121" TargetMode="External" /><Relationship Id="rId149" Type="http://schemas.openxmlformats.org/officeDocument/2006/relationships/hyperlink" Target="https://podminky.urs.cz/item/CS_URS_2021_02/784221101" TargetMode="External" /><Relationship Id="rId150" Type="http://schemas.openxmlformats.org/officeDocument/2006/relationships/hyperlink" Target="https://podminky.urs.cz/item/CS_URS_2021_02/784221153" TargetMode="External" /><Relationship Id="rId151" Type="http://schemas.openxmlformats.org/officeDocument/2006/relationships/hyperlink" Target="https://podminky.urs.cz/item/CS_URS_2021_02/013254000" TargetMode="External" /><Relationship Id="rId1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7168012" TargetMode="External" /><Relationship Id="rId2" Type="http://schemas.openxmlformats.org/officeDocument/2006/relationships/hyperlink" Target="https://podminky.urs.cz/item/CS_URS_2021_02/317168016" TargetMode="External" /><Relationship Id="rId3" Type="http://schemas.openxmlformats.org/officeDocument/2006/relationships/hyperlink" Target="https://podminky.urs.cz/item/CS_URS_2021_02/340239212" TargetMode="External" /><Relationship Id="rId4" Type="http://schemas.openxmlformats.org/officeDocument/2006/relationships/hyperlink" Target="https://podminky.urs.cz/item/CS_URS_2021_02/342241162" TargetMode="External" /><Relationship Id="rId5" Type="http://schemas.openxmlformats.org/officeDocument/2006/relationships/hyperlink" Target="https://podminky.urs.cz/item/CS_URS_2021_02/342272225" TargetMode="External" /><Relationship Id="rId6" Type="http://schemas.openxmlformats.org/officeDocument/2006/relationships/hyperlink" Target="https://podminky.urs.cz/item/CS_URS_2021_02/342272235" TargetMode="External" /><Relationship Id="rId7" Type="http://schemas.openxmlformats.org/officeDocument/2006/relationships/hyperlink" Target="https://podminky.urs.cz/item/CS_URS_2021_02/342291121" TargetMode="External" /><Relationship Id="rId8" Type="http://schemas.openxmlformats.org/officeDocument/2006/relationships/hyperlink" Target="https://podminky.urs.cz/item/CS_URS_2021_02/611311131" TargetMode="External" /><Relationship Id="rId9" Type="http://schemas.openxmlformats.org/officeDocument/2006/relationships/hyperlink" Target="https://podminky.urs.cz/item/CS_URS_2021_02/612311131" TargetMode="External" /><Relationship Id="rId10" Type="http://schemas.openxmlformats.org/officeDocument/2006/relationships/hyperlink" Target="https://podminky.urs.cz/item/CS_URS_2021_02/612331121" TargetMode="External" /><Relationship Id="rId11" Type="http://schemas.openxmlformats.org/officeDocument/2006/relationships/hyperlink" Target="https://podminky.urs.cz/item/CS_URS_2021_02/631311114" TargetMode="External" /><Relationship Id="rId12" Type="http://schemas.openxmlformats.org/officeDocument/2006/relationships/hyperlink" Target="https://podminky.urs.cz/item/CS_URS_2021_02/631319011" TargetMode="External" /><Relationship Id="rId13" Type="http://schemas.openxmlformats.org/officeDocument/2006/relationships/hyperlink" Target="https://podminky.urs.cz/item/CS_URS_2021_02/631362021" TargetMode="External" /><Relationship Id="rId14" Type="http://schemas.openxmlformats.org/officeDocument/2006/relationships/hyperlink" Target="https://podminky.urs.cz/item/CS_URS_2021_02/642945111" TargetMode="External" /><Relationship Id="rId15" Type="http://schemas.openxmlformats.org/officeDocument/2006/relationships/hyperlink" Target="https://podminky.urs.cz/item/CS_URS_2021_02/642946112" TargetMode="External" /><Relationship Id="rId16" Type="http://schemas.openxmlformats.org/officeDocument/2006/relationships/hyperlink" Target="https://podminky.urs.cz/item/CS_URS_2021_02/55331613" TargetMode="External" /><Relationship Id="rId17" Type="http://schemas.openxmlformats.org/officeDocument/2006/relationships/hyperlink" Target="https://podminky.urs.cz/item/CS_URS_2021_02/919735122" TargetMode="External" /><Relationship Id="rId18" Type="http://schemas.openxmlformats.org/officeDocument/2006/relationships/hyperlink" Target="https://podminky.urs.cz/item/CS_URS_2021_02/952901111" TargetMode="External" /><Relationship Id="rId19" Type="http://schemas.openxmlformats.org/officeDocument/2006/relationships/hyperlink" Target="https://podminky.urs.cz/item/CS_URS_2021_02/953731311" TargetMode="External" /><Relationship Id="rId20" Type="http://schemas.openxmlformats.org/officeDocument/2006/relationships/hyperlink" Target="https://podminky.urs.cz/item/CS_URS_2021_02/962031133" TargetMode="External" /><Relationship Id="rId21" Type="http://schemas.openxmlformats.org/officeDocument/2006/relationships/hyperlink" Target="https://podminky.urs.cz/item/CS_URS_2021_02/965042141" TargetMode="External" /><Relationship Id="rId22" Type="http://schemas.openxmlformats.org/officeDocument/2006/relationships/hyperlink" Target="https://podminky.urs.cz/item/CS_URS_2021_02/965045113" TargetMode="External" /><Relationship Id="rId23" Type="http://schemas.openxmlformats.org/officeDocument/2006/relationships/hyperlink" Target="https://podminky.urs.cz/item/CS_URS_2021_02/968072455" TargetMode="External" /><Relationship Id="rId24" Type="http://schemas.openxmlformats.org/officeDocument/2006/relationships/hyperlink" Target="https://podminky.urs.cz/item/CS_URS_2021_02/977151116" TargetMode="External" /><Relationship Id="rId25" Type="http://schemas.openxmlformats.org/officeDocument/2006/relationships/hyperlink" Target="https://podminky.urs.cz/item/CS_URS_2021_02/997013214" TargetMode="External" /><Relationship Id="rId26" Type="http://schemas.openxmlformats.org/officeDocument/2006/relationships/hyperlink" Target="https://podminky.urs.cz/item/CS_URS_2021_02/997013219" TargetMode="External" /><Relationship Id="rId27" Type="http://schemas.openxmlformats.org/officeDocument/2006/relationships/hyperlink" Target="https://podminky.urs.cz/item/CS_URS_2021_02/997013501" TargetMode="External" /><Relationship Id="rId28" Type="http://schemas.openxmlformats.org/officeDocument/2006/relationships/hyperlink" Target="https://podminky.urs.cz/item/CS_URS_2021_02/997013509" TargetMode="External" /><Relationship Id="rId29" Type="http://schemas.openxmlformats.org/officeDocument/2006/relationships/hyperlink" Target="https://podminky.urs.cz/item/CS_URS_2021_02/998012023" TargetMode="External" /><Relationship Id="rId30" Type="http://schemas.openxmlformats.org/officeDocument/2006/relationships/hyperlink" Target="https://podminky.urs.cz/item/CS_URS_2021_02/711111002" TargetMode="External" /><Relationship Id="rId31" Type="http://schemas.openxmlformats.org/officeDocument/2006/relationships/hyperlink" Target="https://podminky.urs.cz/item/CS_URS_2021_02/11163152" TargetMode="External" /><Relationship Id="rId32" Type="http://schemas.openxmlformats.org/officeDocument/2006/relationships/hyperlink" Target="https://podminky.urs.cz/item/CS_URS_2021_02/711141559" TargetMode="External" /><Relationship Id="rId33" Type="http://schemas.openxmlformats.org/officeDocument/2006/relationships/hyperlink" Target="https://podminky.urs.cz/item/CS_URS_2021_02/62832001" TargetMode="External" /><Relationship Id="rId34" Type="http://schemas.openxmlformats.org/officeDocument/2006/relationships/hyperlink" Target="https://podminky.urs.cz/item/CS_URS_2021_02/711493112" TargetMode="External" /><Relationship Id="rId35" Type="http://schemas.openxmlformats.org/officeDocument/2006/relationships/hyperlink" Target="https://podminky.urs.cz/item/CS_URS_2021_02/711493122" TargetMode="External" /><Relationship Id="rId36" Type="http://schemas.openxmlformats.org/officeDocument/2006/relationships/hyperlink" Target="https://podminky.urs.cz/item/CS_URS_2021_02/998711103" TargetMode="External" /><Relationship Id="rId37" Type="http://schemas.openxmlformats.org/officeDocument/2006/relationships/hyperlink" Target="https://podminky.urs.cz/item/CS_URS_2021_02/713120821" TargetMode="External" /><Relationship Id="rId38" Type="http://schemas.openxmlformats.org/officeDocument/2006/relationships/hyperlink" Target="https://podminky.urs.cz/item/CS_URS_2021_02/713121111" TargetMode="External" /><Relationship Id="rId39" Type="http://schemas.openxmlformats.org/officeDocument/2006/relationships/hyperlink" Target="https://podminky.urs.cz/item/CS_URS_2021_02/28376351" TargetMode="External" /><Relationship Id="rId40" Type="http://schemas.openxmlformats.org/officeDocument/2006/relationships/hyperlink" Target="https://podminky.urs.cz/item/CS_URS_2021_02/998713103" TargetMode="External" /><Relationship Id="rId41" Type="http://schemas.openxmlformats.org/officeDocument/2006/relationships/hyperlink" Target="https://podminky.urs.cz/item/CS_URS_2021_02/721140806" TargetMode="External" /><Relationship Id="rId42" Type="http://schemas.openxmlformats.org/officeDocument/2006/relationships/hyperlink" Target="https://podminky.urs.cz/item/CS_URS_2021_02/721171808" TargetMode="External" /><Relationship Id="rId43" Type="http://schemas.openxmlformats.org/officeDocument/2006/relationships/hyperlink" Target="https://podminky.urs.cz/item/CS_URS_2021_02/721174025" TargetMode="External" /><Relationship Id="rId44" Type="http://schemas.openxmlformats.org/officeDocument/2006/relationships/hyperlink" Target="https://podminky.urs.cz/item/CS_URS_2021_02/721174042" TargetMode="External" /><Relationship Id="rId45" Type="http://schemas.openxmlformats.org/officeDocument/2006/relationships/hyperlink" Target="https://podminky.urs.cz/item/CS_URS_2021_02/721174043" TargetMode="External" /><Relationship Id="rId46" Type="http://schemas.openxmlformats.org/officeDocument/2006/relationships/hyperlink" Target="https://podminky.urs.cz/item/CS_URS_2021_02/721174045" TargetMode="External" /><Relationship Id="rId47" Type="http://schemas.openxmlformats.org/officeDocument/2006/relationships/hyperlink" Target="https://podminky.urs.cz/item/CS_URS_2021_02/721174063" TargetMode="External" /><Relationship Id="rId48" Type="http://schemas.openxmlformats.org/officeDocument/2006/relationships/hyperlink" Target="https://podminky.urs.cz/item/CS_URS_2021_02/721290111" TargetMode="External" /><Relationship Id="rId49" Type="http://schemas.openxmlformats.org/officeDocument/2006/relationships/hyperlink" Target="https://podminky.urs.cz/item/CS_URS_2021_02/998721103" TargetMode="External" /><Relationship Id="rId50" Type="http://schemas.openxmlformats.org/officeDocument/2006/relationships/hyperlink" Target="https://podminky.urs.cz/item/CS_URS_2021_02/722130801" TargetMode="External" /><Relationship Id="rId51" Type="http://schemas.openxmlformats.org/officeDocument/2006/relationships/hyperlink" Target="https://podminky.urs.cz/item/CS_URS_2021_02/722170801" TargetMode="External" /><Relationship Id="rId52" Type="http://schemas.openxmlformats.org/officeDocument/2006/relationships/hyperlink" Target="https://podminky.urs.cz/item/CS_URS_2021_02/722174002" TargetMode="External" /><Relationship Id="rId53" Type="http://schemas.openxmlformats.org/officeDocument/2006/relationships/hyperlink" Target="https://podminky.urs.cz/item/CS_URS_2021_02/722174002" TargetMode="External" /><Relationship Id="rId54" Type="http://schemas.openxmlformats.org/officeDocument/2006/relationships/hyperlink" Target="https://podminky.urs.cz/item/CS_URS_2021_02/722174003" TargetMode="External" /><Relationship Id="rId55" Type="http://schemas.openxmlformats.org/officeDocument/2006/relationships/hyperlink" Target="https://podminky.urs.cz/item/CS_URS_2021_02/722181222" TargetMode="External" /><Relationship Id="rId56" Type="http://schemas.openxmlformats.org/officeDocument/2006/relationships/hyperlink" Target="https://podminky.urs.cz/item/CS_URS_2021_02/722181242" TargetMode="External" /><Relationship Id="rId57" Type="http://schemas.openxmlformats.org/officeDocument/2006/relationships/hyperlink" Target="https://podminky.urs.cz/item/CS_URS_2021_02/722220111" TargetMode="External" /><Relationship Id="rId58" Type="http://schemas.openxmlformats.org/officeDocument/2006/relationships/hyperlink" Target="https://podminky.urs.cz/item/CS_URS_2021_02/722290234" TargetMode="External" /><Relationship Id="rId59" Type="http://schemas.openxmlformats.org/officeDocument/2006/relationships/hyperlink" Target="https://podminky.urs.cz/item/CS_URS_2021_02/998722103" TargetMode="External" /><Relationship Id="rId60" Type="http://schemas.openxmlformats.org/officeDocument/2006/relationships/hyperlink" Target="https://podminky.urs.cz/item/CS_URS_2021_02/725110811" TargetMode="External" /><Relationship Id="rId61" Type="http://schemas.openxmlformats.org/officeDocument/2006/relationships/hyperlink" Target="https://podminky.urs.cz/item/CS_URS_2021_02/725112022" TargetMode="External" /><Relationship Id="rId62" Type="http://schemas.openxmlformats.org/officeDocument/2006/relationships/hyperlink" Target="https://podminky.urs.cz/item/CS_URS_2021_02/725210821" TargetMode="External" /><Relationship Id="rId63" Type="http://schemas.openxmlformats.org/officeDocument/2006/relationships/hyperlink" Target="https://podminky.urs.cz/item/CS_URS_2021_02/725211681" TargetMode="External" /><Relationship Id="rId64" Type="http://schemas.openxmlformats.org/officeDocument/2006/relationships/hyperlink" Target="https://podminky.urs.cz/item/CS_URS_2021_02/725291621" TargetMode="External" /><Relationship Id="rId65" Type="http://schemas.openxmlformats.org/officeDocument/2006/relationships/hyperlink" Target="https://podminky.urs.cz/item/CS_URS_2021_02/725291642" TargetMode="External" /><Relationship Id="rId66" Type="http://schemas.openxmlformats.org/officeDocument/2006/relationships/hyperlink" Target="https://podminky.urs.cz/item/CS_URS_2021_02/725822613" TargetMode="External" /><Relationship Id="rId67" Type="http://schemas.openxmlformats.org/officeDocument/2006/relationships/hyperlink" Target="https://podminky.urs.cz/item/CS_URS_2021_02/725840850" TargetMode="External" /><Relationship Id="rId68" Type="http://schemas.openxmlformats.org/officeDocument/2006/relationships/hyperlink" Target="https://podminky.urs.cz/item/CS_URS_2021_02/725841312" TargetMode="External" /><Relationship Id="rId69" Type="http://schemas.openxmlformats.org/officeDocument/2006/relationships/hyperlink" Target="https://podminky.urs.cz/item/CS_URS_2021_02/998725103" TargetMode="External" /><Relationship Id="rId70" Type="http://schemas.openxmlformats.org/officeDocument/2006/relationships/hyperlink" Target="https://podminky.urs.cz/item/CS_URS_2021_02/726111031" TargetMode="External" /><Relationship Id="rId71" Type="http://schemas.openxmlformats.org/officeDocument/2006/relationships/hyperlink" Target="https://podminky.urs.cz/item/CS_URS_2021_02/998726113" TargetMode="External" /><Relationship Id="rId72" Type="http://schemas.openxmlformats.org/officeDocument/2006/relationships/hyperlink" Target="https://podminky.urs.cz/item/CS_URS_2021_02/733120819" TargetMode="External" /><Relationship Id="rId73" Type="http://schemas.openxmlformats.org/officeDocument/2006/relationships/hyperlink" Target="https://podminky.urs.cz/item/CS_URS_2021_02/733223302" TargetMode="External" /><Relationship Id="rId74" Type="http://schemas.openxmlformats.org/officeDocument/2006/relationships/hyperlink" Target="https://podminky.urs.cz/item/CS_URS_2021_02/733291101" TargetMode="External" /><Relationship Id="rId75" Type="http://schemas.openxmlformats.org/officeDocument/2006/relationships/hyperlink" Target="https://podminky.urs.cz/item/CS_URS_2021_02/998733103" TargetMode="External" /><Relationship Id="rId76" Type="http://schemas.openxmlformats.org/officeDocument/2006/relationships/hyperlink" Target="https://podminky.urs.cz/item/CS_URS_2021_02/735121810" TargetMode="External" /><Relationship Id="rId77" Type="http://schemas.openxmlformats.org/officeDocument/2006/relationships/hyperlink" Target="https://podminky.urs.cz/item/CS_URS_2021_02/735164221" TargetMode="External" /><Relationship Id="rId78" Type="http://schemas.openxmlformats.org/officeDocument/2006/relationships/hyperlink" Target="https://podminky.urs.cz/item/CS_URS_2021_02/998735103" TargetMode="External" /><Relationship Id="rId79" Type="http://schemas.openxmlformats.org/officeDocument/2006/relationships/hyperlink" Target="https://podminky.urs.cz/item/CS_URS_2021_02/741110061" TargetMode="External" /><Relationship Id="rId80" Type="http://schemas.openxmlformats.org/officeDocument/2006/relationships/hyperlink" Target="https://podminky.urs.cz/item/CS_URS_2021_02/34571063" TargetMode="External" /><Relationship Id="rId81" Type="http://schemas.openxmlformats.org/officeDocument/2006/relationships/hyperlink" Target="https://podminky.urs.cz/item/CS_URS_2021_02/741112001" TargetMode="External" /><Relationship Id="rId82" Type="http://schemas.openxmlformats.org/officeDocument/2006/relationships/hyperlink" Target="https://podminky.urs.cz/item/CS_URS_2021_02/741112061" TargetMode="External" /><Relationship Id="rId83" Type="http://schemas.openxmlformats.org/officeDocument/2006/relationships/hyperlink" Target="https://podminky.urs.cz/item/CS_URS_2021_02/741120003" TargetMode="External" /><Relationship Id="rId84" Type="http://schemas.openxmlformats.org/officeDocument/2006/relationships/hyperlink" Target="https://podminky.urs.cz/item/CS_URS_2021_02/741310001" TargetMode="External" /><Relationship Id="rId85" Type="http://schemas.openxmlformats.org/officeDocument/2006/relationships/hyperlink" Target="https://podminky.urs.cz/item/CS_URS_2021_02/741310022" TargetMode="External" /><Relationship Id="rId86" Type="http://schemas.openxmlformats.org/officeDocument/2006/relationships/hyperlink" Target="https://podminky.urs.cz/item/CS_URS_2021_02/741310025" TargetMode="External" /><Relationship Id="rId87" Type="http://schemas.openxmlformats.org/officeDocument/2006/relationships/hyperlink" Target="https://podminky.urs.cz/item/CS_URS_2021_02/741313041" TargetMode="External" /><Relationship Id="rId88" Type="http://schemas.openxmlformats.org/officeDocument/2006/relationships/hyperlink" Target="https://podminky.urs.cz/item/CS_URS_2021_02/741330731" TargetMode="External" /><Relationship Id="rId89" Type="http://schemas.openxmlformats.org/officeDocument/2006/relationships/hyperlink" Target="https://podminky.urs.cz/item/CS_URS_2021_02/741372062" TargetMode="External" /><Relationship Id="rId90" Type="http://schemas.openxmlformats.org/officeDocument/2006/relationships/hyperlink" Target="https://podminky.urs.cz/item/CS_URS_2021_02/741372062" TargetMode="External" /><Relationship Id="rId91" Type="http://schemas.openxmlformats.org/officeDocument/2006/relationships/hyperlink" Target="https://podminky.urs.cz/item/CS_URS_2021_02/998741103" TargetMode="External" /><Relationship Id="rId92" Type="http://schemas.openxmlformats.org/officeDocument/2006/relationships/hyperlink" Target="https://podminky.urs.cz/item/CS_URS_2021_02/751111811" TargetMode="External" /><Relationship Id="rId93" Type="http://schemas.openxmlformats.org/officeDocument/2006/relationships/hyperlink" Target="https://podminky.urs.cz/item/CS_URS_2021_02/751133012" TargetMode="External" /><Relationship Id="rId94" Type="http://schemas.openxmlformats.org/officeDocument/2006/relationships/hyperlink" Target="https://podminky.urs.cz/item/CS_URS_2021_02/751510041" TargetMode="External" /><Relationship Id="rId95" Type="http://schemas.openxmlformats.org/officeDocument/2006/relationships/hyperlink" Target="https://podminky.urs.cz/item/CS_URS_2021_02/751510042" TargetMode="External" /><Relationship Id="rId96" Type="http://schemas.openxmlformats.org/officeDocument/2006/relationships/hyperlink" Target="https://podminky.urs.cz/item/CS_URS_2021_02/751537011" TargetMode="External" /><Relationship Id="rId97" Type="http://schemas.openxmlformats.org/officeDocument/2006/relationships/hyperlink" Target="https://podminky.urs.cz/item/CS_URS_2021_02/998751102" TargetMode="External" /><Relationship Id="rId98" Type="http://schemas.openxmlformats.org/officeDocument/2006/relationships/hyperlink" Target="https://podminky.urs.cz/item/CS_URS_2021_02/763131451" TargetMode="External" /><Relationship Id="rId99" Type="http://schemas.openxmlformats.org/officeDocument/2006/relationships/hyperlink" Target="https://podminky.urs.cz/item/CS_URS_2021_02/763131714" TargetMode="External" /><Relationship Id="rId100" Type="http://schemas.openxmlformats.org/officeDocument/2006/relationships/hyperlink" Target="https://podminky.urs.cz/item/CS_URS_2021_02/998763102" TargetMode="External" /><Relationship Id="rId101" Type="http://schemas.openxmlformats.org/officeDocument/2006/relationships/hyperlink" Target="https://podminky.urs.cz/item/CS_URS_2021_02/766660022" TargetMode="External" /><Relationship Id="rId102" Type="http://schemas.openxmlformats.org/officeDocument/2006/relationships/hyperlink" Target="https://podminky.urs.cz/item/CS_URS_2021_02/61165314" TargetMode="External" /><Relationship Id="rId103" Type="http://schemas.openxmlformats.org/officeDocument/2006/relationships/hyperlink" Target="https://podminky.urs.cz/item/CS_URS_2021_02/766825821" TargetMode="External" /><Relationship Id="rId104" Type="http://schemas.openxmlformats.org/officeDocument/2006/relationships/hyperlink" Target="https://podminky.urs.cz/item/CS_URS_2021_02/998766103" TargetMode="External" /><Relationship Id="rId105" Type="http://schemas.openxmlformats.org/officeDocument/2006/relationships/hyperlink" Target="https://podminky.urs.cz/item/CS_URS_2021_02/767646401" TargetMode="External" /><Relationship Id="rId106" Type="http://schemas.openxmlformats.org/officeDocument/2006/relationships/hyperlink" Target="https://podminky.urs.cz/item/CS_URS_2021_02/998767103" TargetMode="External" /><Relationship Id="rId107" Type="http://schemas.openxmlformats.org/officeDocument/2006/relationships/hyperlink" Target="https://podminky.urs.cz/item/CS_URS_2021_02/771121011" TargetMode="External" /><Relationship Id="rId108" Type="http://schemas.openxmlformats.org/officeDocument/2006/relationships/hyperlink" Target="https://podminky.urs.cz/item/CS_URS_2021_02/771574273" TargetMode="External" /><Relationship Id="rId109" Type="http://schemas.openxmlformats.org/officeDocument/2006/relationships/hyperlink" Target="https://podminky.urs.cz/item/CS_URS_2021_02/59761428" TargetMode="External" /><Relationship Id="rId110" Type="http://schemas.openxmlformats.org/officeDocument/2006/relationships/hyperlink" Target="https://podminky.urs.cz/item/CS_URS_2021_02/771577112" TargetMode="External" /><Relationship Id="rId111" Type="http://schemas.openxmlformats.org/officeDocument/2006/relationships/hyperlink" Target="https://podminky.urs.cz/item/CS_URS_2021_02/771577114" TargetMode="External" /><Relationship Id="rId112" Type="http://schemas.openxmlformats.org/officeDocument/2006/relationships/hyperlink" Target="https://podminky.urs.cz/item/CS_URS_2021_02/771591241" TargetMode="External" /><Relationship Id="rId113" Type="http://schemas.openxmlformats.org/officeDocument/2006/relationships/hyperlink" Target="https://podminky.urs.cz/item/CS_URS_2021_02/771591242" TargetMode="External" /><Relationship Id="rId114" Type="http://schemas.openxmlformats.org/officeDocument/2006/relationships/hyperlink" Target="https://podminky.urs.cz/item/CS_URS_2021_02/771591264" TargetMode="External" /><Relationship Id="rId115" Type="http://schemas.openxmlformats.org/officeDocument/2006/relationships/hyperlink" Target="https://podminky.urs.cz/item/CS_URS_2021_02/998771103" TargetMode="External" /><Relationship Id="rId116" Type="http://schemas.openxmlformats.org/officeDocument/2006/relationships/hyperlink" Target="https://podminky.urs.cz/item/CS_URS_2021_02/776111311" TargetMode="External" /><Relationship Id="rId117" Type="http://schemas.openxmlformats.org/officeDocument/2006/relationships/hyperlink" Target="https://podminky.urs.cz/item/CS_URS_2021_02/776121111" TargetMode="External" /><Relationship Id="rId118" Type="http://schemas.openxmlformats.org/officeDocument/2006/relationships/hyperlink" Target="https://podminky.urs.cz/item/CS_URS_2021_02/776141112" TargetMode="External" /><Relationship Id="rId119" Type="http://schemas.openxmlformats.org/officeDocument/2006/relationships/hyperlink" Target="https://podminky.urs.cz/item/CS_URS_2021_02/776201811" TargetMode="External" /><Relationship Id="rId120" Type="http://schemas.openxmlformats.org/officeDocument/2006/relationships/hyperlink" Target="https://podminky.urs.cz/item/CS_URS_2021_02/776221111" TargetMode="External" /><Relationship Id="rId121" Type="http://schemas.openxmlformats.org/officeDocument/2006/relationships/hyperlink" Target="https://podminky.urs.cz/item/CS_URS_2021_02/776411111" TargetMode="External" /><Relationship Id="rId122" Type="http://schemas.openxmlformats.org/officeDocument/2006/relationships/hyperlink" Target="https://podminky.urs.cz/item/CS_URS_2021_02/28411004" TargetMode="External" /><Relationship Id="rId123" Type="http://schemas.openxmlformats.org/officeDocument/2006/relationships/hyperlink" Target="https://podminky.urs.cz/item/CS_URS_2021_02/776421311" TargetMode="External" /><Relationship Id="rId124" Type="http://schemas.openxmlformats.org/officeDocument/2006/relationships/hyperlink" Target="https://podminky.urs.cz/item/CS_URS_2021_02/553431-R" TargetMode="External" /><Relationship Id="rId125" Type="http://schemas.openxmlformats.org/officeDocument/2006/relationships/hyperlink" Target="https://podminky.urs.cz/item/CS_URS_2021_02/998776103" TargetMode="External" /><Relationship Id="rId126" Type="http://schemas.openxmlformats.org/officeDocument/2006/relationships/hyperlink" Target="https://podminky.urs.cz/item/CS_URS_2021_02/781471810" TargetMode="External" /><Relationship Id="rId127" Type="http://schemas.openxmlformats.org/officeDocument/2006/relationships/hyperlink" Target="https://podminky.urs.cz/item/CS_URS_2021_02/781474113" TargetMode="External" /><Relationship Id="rId128" Type="http://schemas.openxmlformats.org/officeDocument/2006/relationships/hyperlink" Target="https://podminky.urs.cz/item/CS_URS_2021_02/59761071" TargetMode="External" /><Relationship Id="rId129" Type="http://schemas.openxmlformats.org/officeDocument/2006/relationships/hyperlink" Target="https://podminky.urs.cz/item/CS_URS_2021_02/781491011" TargetMode="External" /><Relationship Id="rId130" Type="http://schemas.openxmlformats.org/officeDocument/2006/relationships/hyperlink" Target="https://podminky.urs.cz/item/CS_URS_2021_02/63465124" TargetMode="External" /><Relationship Id="rId131" Type="http://schemas.openxmlformats.org/officeDocument/2006/relationships/hyperlink" Target="https://podminky.urs.cz/item/CS_URS_2021_02/781494111" TargetMode="External" /><Relationship Id="rId132" Type="http://schemas.openxmlformats.org/officeDocument/2006/relationships/hyperlink" Target="https://podminky.urs.cz/item/CS_URS_2021_02/781494511" TargetMode="External" /><Relationship Id="rId133" Type="http://schemas.openxmlformats.org/officeDocument/2006/relationships/hyperlink" Target="https://podminky.urs.cz/item/CS_URS_2021_02/781495115" TargetMode="External" /><Relationship Id="rId134" Type="http://schemas.openxmlformats.org/officeDocument/2006/relationships/hyperlink" Target="https://podminky.urs.cz/item/CS_URS_2021_02/781495142" TargetMode="External" /><Relationship Id="rId135" Type="http://schemas.openxmlformats.org/officeDocument/2006/relationships/hyperlink" Target="https://podminky.urs.cz/item/CS_URS_2021_02/781495143" TargetMode="External" /><Relationship Id="rId136" Type="http://schemas.openxmlformats.org/officeDocument/2006/relationships/hyperlink" Target="https://podminky.urs.cz/item/CS_URS_2021_02/998781103" TargetMode="External" /><Relationship Id="rId137" Type="http://schemas.openxmlformats.org/officeDocument/2006/relationships/hyperlink" Target="https://podminky.urs.cz/item/CS_URS_2021_02/783317105" TargetMode="External" /><Relationship Id="rId138" Type="http://schemas.openxmlformats.org/officeDocument/2006/relationships/hyperlink" Target="https://podminky.urs.cz/item/CS_URS_2021_02/784121001" TargetMode="External" /><Relationship Id="rId139" Type="http://schemas.openxmlformats.org/officeDocument/2006/relationships/hyperlink" Target="https://podminky.urs.cz/item/CS_URS_2021_02/784181121" TargetMode="External" /><Relationship Id="rId140" Type="http://schemas.openxmlformats.org/officeDocument/2006/relationships/hyperlink" Target="https://podminky.urs.cz/item/CS_URS_2021_02/784221101" TargetMode="External" /><Relationship Id="rId141" Type="http://schemas.openxmlformats.org/officeDocument/2006/relationships/hyperlink" Target="https://podminky.urs.cz/item/CS_URS_2021_02/784221153" TargetMode="External" /><Relationship Id="rId142" Type="http://schemas.openxmlformats.org/officeDocument/2006/relationships/hyperlink" Target="https://podminky.urs.cz/item/CS_URS_2021_02/013254000" TargetMode="External" /><Relationship Id="rId14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200399_E1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Úprava koupelen na bezbariérové a nový evakuační výtah v DS Panorama - ETAPA I.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Penzionu 1711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22. 10. 2021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Centrum sociálních služeb Tachov,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S P I R A L spol. s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Pavel Kodýtek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'190501_G_3 - pokoj typ G'!J30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'190501_G_3 - pokoj typ G'!P106</f>
        <v>0</v>
      </c>
      <c r="AV55" s="121">
        <f>'190501_G_3 - pokoj typ G'!J33</f>
        <v>0</v>
      </c>
      <c r="AW55" s="121">
        <f>'190501_G_3 - pokoj typ G'!J34</f>
        <v>0</v>
      </c>
      <c r="AX55" s="121">
        <f>'190501_G_3 - pokoj typ G'!J35</f>
        <v>0</v>
      </c>
      <c r="AY55" s="121">
        <f>'190501_G_3 - pokoj typ G'!J36</f>
        <v>0</v>
      </c>
      <c r="AZ55" s="121">
        <f>'190501_G_3 - pokoj typ G'!F33</f>
        <v>0</v>
      </c>
      <c r="BA55" s="121">
        <f>'190501_G_3 - pokoj typ G'!F34</f>
        <v>0</v>
      </c>
      <c r="BB55" s="121">
        <f>'190501_G_3 - pokoj typ G'!F35</f>
        <v>0</v>
      </c>
      <c r="BC55" s="121">
        <f>'190501_G_3 - pokoj typ G'!F36</f>
        <v>0</v>
      </c>
      <c r="BD55" s="123">
        <f>'190501_G_3 - pokoj typ G'!F37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83</v>
      </c>
    </row>
    <row r="56" s="7" customFormat="1" ht="24.75" customHeight="1">
      <c r="A56" s="112" t="s">
        <v>79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'190501_I - pokoj typ I'!J30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'190501_I - pokoj typ I'!P106</f>
        <v>0</v>
      </c>
      <c r="AV56" s="126">
        <f>'190501_I - pokoj typ I'!J33</f>
        <v>0</v>
      </c>
      <c r="AW56" s="126">
        <f>'190501_I - pokoj typ I'!J34</f>
        <v>0</v>
      </c>
      <c r="AX56" s="126">
        <f>'190501_I - pokoj typ I'!J35</f>
        <v>0</v>
      </c>
      <c r="AY56" s="126">
        <f>'190501_I - pokoj typ I'!J36</f>
        <v>0</v>
      </c>
      <c r="AZ56" s="126">
        <f>'190501_I - pokoj typ I'!F33</f>
        <v>0</v>
      </c>
      <c r="BA56" s="126">
        <f>'190501_I - pokoj typ I'!F34</f>
        <v>0</v>
      </c>
      <c r="BB56" s="126">
        <f>'190501_I - pokoj typ I'!F35</f>
        <v>0</v>
      </c>
      <c r="BC56" s="126">
        <f>'190501_I - pokoj typ I'!F36</f>
        <v>0</v>
      </c>
      <c r="BD56" s="128">
        <f>'190501_I - pokoj typ I'!F37</f>
        <v>0</v>
      </c>
      <c r="BE56" s="7"/>
      <c r="BT56" s="124" t="s">
        <v>83</v>
      </c>
      <c r="BV56" s="124" t="s">
        <v>77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LNKjIOMcQrYMJPVtjh5L43kQvKcc7O83RyClwbcgvPcZJ2LH63B1eblAq3vh7wZaMp92fvGG3EnlRZjVgjW/1w==" hashValue="kXI37Qy4SU0pz3gJ/xMKNN4rcfQSroVUqTIXk8YTfJ0B4tcx30eZ8hB+0L3mcPYFVurfa9mA0k8mKoxrfFUeW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90501_G_3 - pokoj typ G'!C2" display="/"/>
    <hyperlink ref="A56" location="'190501_I - pokoj typ 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Úprava koupelen na bezbariérové a nový evakuační výtah v DS Panorama - ETAPA I.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22. 10. 2021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ROUND(J106,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ROUND((SUM(BE106:BE653)),  2)</f>
        <v>0</v>
      </c>
      <c r="G33" s="39"/>
      <c r="H33" s="39"/>
      <c r="I33" s="149">
        <v>0.20999999999999999</v>
      </c>
      <c r="J33" s="148">
        <f>ROUND(((SUM(BE106:BE653))*I33),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ROUND((SUM(BF106:BF653)),  2)</f>
        <v>0</v>
      </c>
      <c r="G34" s="39"/>
      <c r="H34" s="39"/>
      <c r="I34" s="149">
        <v>0.14999999999999999</v>
      </c>
      <c r="J34" s="148">
        <f>ROUND(((SUM(BF106:BF653))*I34),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ROUND((SUM(BG106:BG653)),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ROUND((SUM(BH106:BH653)),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ROUND((SUM(BI106:BI653)),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Úprava koupelen na bezbariérové a nový evakuační výtah v DS Panorama - ETAPA I.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190501_G_3 - pokoj typ G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22. 10. 2021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J106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J107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J108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J146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J224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J236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J239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J240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J263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J277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J300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106</v>
      </c>
      <c r="E71" s="175"/>
      <c r="F71" s="175"/>
      <c r="G71" s="175"/>
      <c r="H71" s="175"/>
      <c r="I71" s="175"/>
      <c r="J71" s="176">
        <f>J325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107</v>
      </c>
      <c r="E72" s="175"/>
      <c r="F72" s="175"/>
      <c r="G72" s="175"/>
      <c r="H72" s="175"/>
      <c r="I72" s="175"/>
      <c r="J72" s="176">
        <f>J359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108</v>
      </c>
      <c r="E73" s="175"/>
      <c r="F73" s="175"/>
      <c r="G73" s="175"/>
      <c r="H73" s="175"/>
      <c r="I73" s="175"/>
      <c r="J73" s="176">
        <f>J364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109</v>
      </c>
      <c r="E74" s="175"/>
      <c r="F74" s="175"/>
      <c r="G74" s="175"/>
      <c r="H74" s="175"/>
      <c r="I74" s="175"/>
      <c r="J74" s="176">
        <f>J380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110</v>
      </c>
      <c r="E75" s="175"/>
      <c r="F75" s="175"/>
      <c r="G75" s="175"/>
      <c r="H75" s="175"/>
      <c r="I75" s="175"/>
      <c r="J75" s="176">
        <f>J388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111</v>
      </c>
      <c r="E76" s="175"/>
      <c r="F76" s="175"/>
      <c r="G76" s="175"/>
      <c r="H76" s="175"/>
      <c r="I76" s="175"/>
      <c r="J76" s="176">
        <f>J435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112</v>
      </c>
      <c r="E77" s="175"/>
      <c r="F77" s="175"/>
      <c r="G77" s="175"/>
      <c r="H77" s="175"/>
      <c r="I77" s="175"/>
      <c r="J77" s="176">
        <f>J461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113</v>
      </c>
      <c r="E78" s="175"/>
      <c r="F78" s="175"/>
      <c r="G78" s="175"/>
      <c r="H78" s="175"/>
      <c r="I78" s="175"/>
      <c r="J78" s="176">
        <f>J471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114</v>
      </c>
      <c r="E79" s="175"/>
      <c r="F79" s="175"/>
      <c r="G79" s="175"/>
      <c r="H79" s="175"/>
      <c r="I79" s="175"/>
      <c r="J79" s="176">
        <f>J515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115</v>
      </c>
      <c r="E80" s="175"/>
      <c r="F80" s="175"/>
      <c r="G80" s="175"/>
      <c r="H80" s="175"/>
      <c r="I80" s="175"/>
      <c r="J80" s="176">
        <f>J524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116</v>
      </c>
      <c r="E81" s="175"/>
      <c r="F81" s="175"/>
      <c r="G81" s="175"/>
      <c r="H81" s="175"/>
      <c r="I81" s="175"/>
      <c r="J81" s="176">
        <f>J550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117</v>
      </c>
      <c r="E82" s="175"/>
      <c r="F82" s="175"/>
      <c r="G82" s="175"/>
      <c r="H82" s="175"/>
      <c r="I82" s="175"/>
      <c r="J82" s="176">
        <f>J583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118</v>
      </c>
      <c r="E83" s="175"/>
      <c r="F83" s="175"/>
      <c r="G83" s="175"/>
      <c r="H83" s="175"/>
      <c r="I83" s="175"/>
      <c r="J83" s="176">
        <f>J621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119</v>
      </c>
      <c r="E84" s="175"/>
      <c r="F84" s="175"/>
      <c r="G84" s="175"/>
      <c r="H84" s="175"/>
      <c r="I84" s="175"/>
      <c r="J84" s="176">
        <f>J626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6"/>
      <c r="C85" s="167"/>
      <c r="D85" s="168" t="s">
        <v>120</v>
      </c>
      <c r="E85" s="169"/>
      <c r="F85" s="169"/>
      <c r="G85" s="169"/>
      <c r="H85" s="169"/>
      <c r="I85" s="169"/>
      <c r="J85" s="170">
        <f>J650</f>
        <v>0</v>
      </c>
      <c r="K85" s="167"/>
      <c r="L85" s="17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72"/>
      <c r="C86" s="173"/>
      <c r="D86" s="174" t="s">
        <v>121</v>
      </c>
      <c r="E86" s="175"/>
      <c r="F86" s="175"/>
      <c r="G86" s="175"/>
      <c r="H86" s="175"/>
      <c r="I86" s="175"/>
      <c r="J86" s="176">
        <f>J651</f>
        <v>0</v>
      </c>
      <c r="K86" s="173"/>
      <c r="L86" s="17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122</v>
      </c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61" t="str">
        <f>E7</f>
        <v>Úprava koupelen na bezbariérové a nový evakuační výtah v DS Panorama - ETAPA I.</v>
      </c>
      <c r="F96" s="33"/>
      <c r="G96" s="33"/>
      <c r="H96" s="33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89</v>
      </c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E9</f>
        <v>190501_G_3 - pokoj typ G</v>
      </c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F12</f>
        <v>U Penzionu 1711</v>
      </c>
      <c r="G100" s="41"/>
      <c r="H100" s="41"/>
      <c r="I100" s="33" t="s">
        <v>23</v>
      </c>
      <c r="J100" s="73" t="str">
        <f>IF(J12="","",J12)</f>
        <v>22. 10. 2021</v>
      </c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5.65" customHeight="1">
      <c r="A102" s="39"/>
      <c r="B102" s="40"/>
      <c r="C102" s="33" t="s">
        <v>25</v>
      </c>
      <c r="D102" s="41"/>
      <c r="E102" s="41"/>
      <c r="F102" s="28" t="str">
        <f>E15</f>
        <v>Centrum sociálních služeb Tachov, p.o.</v>
      </c>
      <c r="G102" s="41"/>
      <c r="H102" s="41"/>
      <c r="I102" s="33" t="s">
        <v>32</v>
      </c>
      <c r="J102" s="37" t="str">
        <f>E21</f>
        <v>S P I R A L spol. s r. o.</v>
      </c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30</v>
      </c>
      <c r="D103" s="41"/>
      <c r="E103" s="41"/>
      <c r="F103" s="28" t="str">
        <f>IF(E18="","",E18)</f>
        <v>Vyplň údaj</v>
      </c>
      <c r="G103" s="41"/>
      <c r="H103" s="41"/>
      <c r="I103" s="33" t="s">
        <v>37</v>
      </c>
      <c r="J103" s="37" t="str">
        <f>E24</f>
        <v>ing. Pavel Kodýtek</v>
      </c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78"/>
      <c r="B105" s="179"/>
      <c r="C105" s="180" t="s">
        <v>123</v>
      </c>
      <c r="D105" s="181" t="s">
        <v>60</v>
      </c>
      <c r="E105" s="181" t="s">
        <v>56</v>
      </c>
      <c r="F105" s="181" t="s">
        <v>57</v>
      </c>
      <c r="G105" s="181" t="s">
        <v>124</v>
      </c>
      <c r="H105" s="181" t="s">
        <v>125</v>
      </c>
      <c r="I105" s="181" t="s">
        <v>126</v>
      </c>
      <c r="J105" s="181" t="s">
        <v>93</v>
      </c>
      <c r="K105" s="182" t="s">
        <v>127</v>
      </c>
      <c r="L105" s="183"/>
      <c r="M105" s="93" t="s">
        <v>19</v>
      </c>
      <c r="N105" s="94" t="s">
        <v>45</v>
      </c>
      <c r="O105" s="94" t="s">
        <v>128</v>
      </c>
      <c r="P105" s="94" t="s">
        <v>129</v>
      </c>
      <c r="Q105" s="94" t="s">
        <v>130</v>
      </c>
      <c r="R105" s="94" t="s">
        <v>131</v>
      </c>
      <c r="S105" s="94" t="s">
        <v>132</v>
      </c>
      <c r="T105" s="95" t="s">
        <v>133</v>
      </c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</row>
    <row r="106" s="2" customFormat="1" ht="22.8" customHeight="1">
      <c r="A106" s="39"/>
      <c r="B106" s="40"/>
      <c r="C106" s="100" t="s">
        <v>134</v>
      </c>
      <c r="D106" s="41"/>
      <c r="E106" s="41"/>
      <c r="F106" s="41"/>
      <c r="G106" s="41"/>
      <c r="H106" s="41"/>
      <c r="I106" s="41"/>
      <c r="J106" s="184">
        <f>BK106</f>
        <v>0</v>
      </c>
      <c r="K106" s="41"/>
      <c r="L106" s="45"/>
      <c r="M106" s="96"/>
      <c r="N106" s="185"/>
      <c r="O106" s="97"/>
      <c r="P106" s="186">
        <f>P107+P239+P650</f>
        <v>0</v>
      </c>
      <c r="Q106" s="97"/>
      <c r="R106" s="186">
        <f>R107+R239+R650</f>
        <v>62.101114754242396</v>
      </c>
      <c r="S106" s="97"/>
      <c r="T106" s="187">
        <f>T107+T239+T650</f>
        <v>97.288280630000003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74</v>
      </c>
      <c r="AU106" s="18" t="s">
        <v>94</v>
      </c>
      <c r="BK106" s="188">
        <f>BK107+BK239+BK650</f>
        <v>0</v>
      </c>
    </row>
    <row r="107" s="12" customFormat="1" ht="25.92" customHeight="1">
      <c r="A107" s="12"/>
      <c r="B107" s="189"/>
      <c r="C107" s="190"/>
      <c r="D107" s="191" t="s">
        <v>74</v>
      </c>
      <c r="E107" s="192" t="s">
        <v>135</v>
      </c>
      <c r="F107" s="192" t="s">
        <v>136</v>
      </c>
      <c r="G107" s="190"/>
      <c r="H107" s="190"/>
      <c r="I107" s="193"/>
      <c r="J107" s="194">
        <f>BK107</f>
        <v>0</v>
      </c>
      <c r="K107" s="190"/>
      <c r="L107" s="195"/>
      <c r="M107" s="196"/>
      <c r="N107" s="197"/>
      <c r="O107" s="197"/>
      <c r="P107" s="198">
        <f>P108+P146+P196+P224+P236</f>
        <v>0</v>
      </c>
      <c r="Q107" s="197"/>
      <c r="R107" s="198">
        <f>R108+R146+R196+R224+R236</f>
        <v>50.133869547142396</v>
      </c>
      <c r="S107" s="197"/>
      <c r="T107" s="199">
        <f>T108+T146+T196+T224+T236</f>
        <v>87.986109999999996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83</v>
      </c>
      <c r="AT107" s="201" t="s">
        <v>74</v>
      </c>
      <c r="AU107" s="201" t="s">
        <v>75</v>
      </c>
      <c r="AY107" s="200" t="s">
        <v>137</v>
      </c>
      <c r="BK107" s="202">
        <f>BK108+BK146+BK196+BK224+BK236</f>
        <v>0</v>
      </c>
    </row>
    <row r="108" s="12" customFormat="1" ht="22.8" customHeight="1">
      <c r="A108" s="12"/>
      <c r="B108" s="189"/>
      <c r="C108" s="190"/>
      <c r="D108" s="191" t="s">
        <v>74</v>
      </c>
      <c r="E108" s="203" t="s">
        <v>138</v>
      </c>
      <c r="F108" s="203" t="s">
        <v>139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SUM(P109:P145)</f>
        <v>0</v>
      </c>
      <c r="Q108" s="197"/>
      <c r="R108" s="198">
        <f>SUM(R109:R145)</f>
        <v>20.854432999999997</v>
      </c>
      <c r="S108" s="197"/>
      <c r="T108" s="199">
        <f>SUM(T109:T145)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83</v>
      </c>
      <c r="AT108" s="201" t="s">
        <v>74</v>
      </c>
      <c r="AU108" s="201" t="s">
        <v>83</v>
      </c>
      <c r="AY108" s="200" t="s">
        <v>137</v>
      </c>
      <c r="BK108" s="202">
        <f>SUM(BK109:BK145)</f>
        <v>0</v>
      </c>
    </row>
    <row r="109" s="2" customFormat="1" ht="24.15" customHeight="1">
      <c r="A109" s="39"/>
      <c r="B109" s="40"/>
      <c r="C109" s="205" t="s">
        <v>83</v>
      </c>
      <c r="D109" s="205" t="s">
        <v>140</v>
      </c>
      <c r="E109" s="206" t="s">
        <v>141</v>
      </c>
      <c r="F109" s="207" t="s">
        <v>142</v>
      </c>
      <c r="G109" s="208" t="s">
        <v>143</v>
      </c>
      <c r="H109" s="209">
        <v>12.800000000000001</v>
      </c>
      <c r="I109" s="210"/>
      <c r="J109" s="211">
        <f>ROUND(I109*H109,2)</f>
        <v>0</v>
      </c>
      <c r="K109" s="207" t="s">
        <v>144</v>
      </c>
      <c r="L109" s="45"/>
      <c r="M109" s="212" t="s">
        <v>19</v>
      </c>
      <c r="N109" s="213" t="s">
        <v>47</v>
      </c>
      <c r="O109" s="85"/>
      <c r="P109" s="214">
        <f>O109*H109</f>
        <v>0</v>
      </c>
      <c r="Q109" s="214">
        <v>0.14854000000000001</v>
      </c>
      <c r="R109" s="214">
        <f>Q109*H109</f>
        <v>1.9013120000000001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140</v>
      </c>
      <c r="AU109" s="216" t="s">
        <v>146</v>
      </c>
      <c r="AY109" s="18" t="s">
        <v>137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146</v>
      </c>
      <c r="BK109" s="217">
        <f>ROUND(I109*H109,2)</f>
        <v>0</v>
      </c>
      <c r="BL109" s="18" t="s">
        <v>145</v>
      </c>
      <c r="BM109" s="216" t="s">
        <v>147</v>
      </c>
    </row>
    <row r="110" s="2" customFormat="1">
      <c r="A110" s="39"/>
      <c r="B110" s="40"/>
      <c r="C110" s="41"/>
      <c r="D110" s="218" t="s">
        <v>148</v>
      </c>
      <c r="E110" s="41"/>
      <c r="F110" s="219" t="s">
        <v>149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146</v>
      </c>
    </row>
    <row r="111" s="13" customFormat="1">
      <c r="A111" s="13"/>
      <c r="B111" s="223"/>
      <c r="C111" s="224"/>
      <c r="D111" s="225" t="s">
        <v>150</v>
      </c>
      <c r="E111" s="226" t="s">
        <v>19</v>
      </c>
      <c r="F111" s="227" t="s">
        <v>151</v>
      </c>
      <c r="G111" s="224"/>
      <c r="H111" s="228">
        <v>12.800000000000001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146</v>
      </c>
      <c r="AV111" s="13" t="s">
        <v>146</v>
      </c>
      <c r="AW111" s="13" t="s">
        <v>36</v>
      </c>
      <c r="AX111" s="13" t="s">
        <v>83</v>
      </c>
      <c r="AY111" s="234" t="s">
        <v>137</v>
      </c>
    </row>
    <row r="112" s="2" customFormat="1" ht="21.75" customHeight="1">
      <c r="A112" s="39"/>
      <c r="B112" s="40"/>
      <c r="C112" s="205" t="s">
        <v>146</v>
      </c>
      <c r="D112" s="205" t="s">
        <v>140</v>
      </c>
      <c r="E112" s="206" t="s">
        <v>152</v>
      </c>
      <c r="F112" s="207" t="s">
        <v>153</v>
      </c>
      <c r="G112" s="208" t="s">
        <v>154</v>
      </c>
      <c r="H112" s="209">
        <v>10</v>
      </c>
      <c r="I112" s="210"/>
      <c r="J112" s="211">
        <f>ROUND(I112*H112,2)</f>
        <v>0</v>
      </c>
      <c r="K112" s="207" t="s">
        <v>144</v>
      </c>
      <c r="L112" s="45"/>
      <c r="M112" s="212" t="s">
        <v>19</v>
      </c>
      <c r="N112" s="213" t="s">
        <v>47</v>
      </c>
      <c r="O112" s="85"/>
      <c r="P112" s="214">
        <f>O112*H112</f>
        <v>0</v>
      </c>
      <c r="Q112" s="214">
        <v>0.022783500000000002</v>
      </c>
      <c r="R112" s="214">
        <f>Q112*H112</f>
        <v>0.22783500000000001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140</v>
      </c>
      <c r="AU112" s="216" t="s">
        <v>146</v>
      </c>
      <c r="AY112" s="18" t="s">
        <v>137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146</v>
      </c>
      <c r="BK112" s="217">
        <f>ROUND(I112*H112,2)</f>
        <v>0</v>
      </c>
      <c r="BL112" s="18" t="s">
        <v>145</v>
      </c>
      <c r="BM112" s="216" t="s">
        <v>155</v>
      </c>
    </row>
    <row r="113" s="2" customFormat="1">
      <c r="A113" s="39"/>
      <c r="B113" s="40"/>
      <c r="C113" s="41"/>
      <c r="D113" s="218" t="s">
        <v>148</v>
      </c>
      <c r="E113" s="41"/>
      <c r="F113" s="219" t="s">
        <v>156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146</v>
      </c>
    </row>
    <row r="114" s="13" customFormat="1">
      <c r="A114" s="13"/>
      <c r="B114" s="223"/>
      <c r="C114" s="224"/>
      <c r="D114" s="225" t="s">
        <v>150</v>
      </c>
      <c r="E114" s="226" t="s">
        <v>19</v>
      </c>
      <c r="F114" s="227" t="s">
        <v>157</v>
      </c>
      <c r="G114" s="224"/>
      <c r="H114" s="228">
        <v>10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150</v>
      </c>
      <c r="AU114" s="234" t="s">
        <v>146</v>
      </c>
      <c r="AV114" s="13" t="s">
        <v>146</v>
      </c>
      <c r="AW114" s="13" t="s">
        <v>36</v>
      </c>
      <c r="AX114" s="13" t="s">
        <v>83</v>
      </c>
      <c r="AY114" s="234" t="s">
        <v>137</v>
      </c>
    </row>
    <row r="115" s="2" customFormat="1" ht="21.75" customHeight="1">
      <c r="A115" s="39"/>
      <c r="B115" s="40"/>
      <c r="C115" s="205" t="s">
        <v>138</v>
      </c>
      <c r="D115" s="205" t="s">
        <v>140</v>
      </c>
      <c r="E115" s="206" t="s">
        <v>158</v>
      </c>
      <c r="F115" s="207" t="s">
        <v>159</v>
      </c>
      <c r="G115" s="208" t="s">
        <v>154</v>
      </c>
      <c r="H115" s="209">
        <v>5</v>
      </c>
      <c r="I115" s="210"/>
      <c r="J115" s="211">
        <f>ROUND(I115*H115,2)</f>
        <v>0</v>
      </c>
      <c r="K115" s="207" t="s">
        <v>144</v>
      </c>
      <c r="L115" s="45"/>
      <c r="M115" s="212" t="s">
        <v>19</v>
      </c>
      <c r="N115" s="213" t="s">
        <v>47</v>
      </c>
      <c r="O115" s="85"/>
      <c r="P115" s="214">
        <f>O115*H115</f>
        <v>0</v>
      </c>
      <c r="Q115" s="214">
        <v>0.027105500000000001</v>
      </c>
      <c r="R115" s="214">
        <f>Q115*H115</f>
        <v>0.1355275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140</v>
      </c>
      <c r="AU115" s="216" t="s">
        <v>146</v>
      </c>
      <c r="AY115" s="18" t="s">
        <v>137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146</v>
      </c>
      <c r="BK115" s="217">
        <f>ROUND(I115*H115,2)</f>
        <v>0</v>
      </c>
      <c r="BL115" s="18" t="s">
        <v>145</v>
      </c>
      <c r="BM115" s="216" t="s">
        <v>160</v>
      </c>
    </row>
    <row r="116" s="2" customFormat="1">
      <c r="A116" s="39"/>
      <c r="B116" s="40"/>
      <c r="C116" s="41"/>
      <c r="D116" s="218" t="s">
        <v>148</v>
      </c>
      <c r="E116" s="41"/>
      <c r="F116" s="219" t="s">
        <v>161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146</v>
      </c>
    </row>
    <row r="117" s="13" customFormat="1">
      <c r="A117" s="13"/>
      <c r="B117" s="223"/>
      <c r="C117" s="224"/>
      <c r="D117" s="225" t="s">
        <v>150</v>
      </c>
      <c r="E117" s="226" t="s">
        <v>19</v>
      </c>
      <c r="F117" s="227" t="s">
        <v>162</v>
      </c>
      <c r="G117" s="224"/>
      <c r="H117" s="228">
        <v>5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150</v>
      </c>
      <c r="AU117" s="234" t="s">
        <v>146</v>
      </c>
      <c r="AV117" s="13" t="s">
        <v>146</v>
      </c>
      <c r="AW117" s="13" t="s">
        <v>36</v>
      </c>
      <c r="AX117" s="13" t="s">
        <v>83</v>
      </c>
      <c r="AY117" s="234" t="s">
        <v>137</v>
      </c>
    </row>
    <row r="118" s="2" customFormat="1" ht="21.75" customHeight="1">
      <c r="A118" s="39"/>
      <c r="B118" s="40"/>
      <c r="C118" s="205" t="s">
        <v>145</v>
      </c>
      <c r="D118" s="205" t="s">
        <v>140</v>
      </c>
      <c r="E118" s="206" t="s">
        <v>163</v>
      </c>
      <c r="F118" s="207" t="s">
        <v>164</v>
      </c>
      <c r="G118" s="208" t="s">
        <v>154</v>
      </c>
      <c r="H118" s="209">
        <v>5</v>
      </c>
      <c r="I118" s="210"/>
      <c r="J118" s="211">
        <f>ROUND(I118*H118,2)</f>
        <v>0</v>
      </c>
      <c r="K118" s="207" t="s">
        <v>144</v>
      </c>
      <c r="L118" s="45"/>
      <c r="M118" s="212" t="s">
        <v>19</v>
      </c>
      <c r="N118" s="213" t="s">
        <v>47</v>
      </c>
      <c r="O118" s="85"/>
      <c r="P118" s="214">
        <f>O118*H118</f>
        <v>0</v>
      </c>
      <c r="Q118" s="214">
        <v>0.040550500000000003</v>
      </c>
      <c r="R118" s="214">
        <f>Q118*H118</f>
        <v>0.2027525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145</v>
      </c>
      <c r="AT118" s="216" t="s">
        <v>140</v>
      </c>
      <c r="AU118" s="216" t="s">
        <v>146</v>
      </c>
      <c r="AY118" s="18" t="s">
        <v>137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146</v>
      </c>
      <c r="BK118" s="217">
        <f>ROUND(I118*H118,2)</f>
        <v>0</v>
      </c>
      <c r="BL118" s="18" t="s">
        <v>145</v>
      </c>
      <c r="BM118" s="216" t="s">
        <v>165</v>
      </c>
    </row>
    <row r="119" s="2" customFormat="1">
      <c r="A119" s="39"/>
      <c r="B119" s="40"/>
      <c r="C119" s="41"/>
      <c r="D119" s="218" t="s">
        <v>148</v>
      </c>
      <c r="E119" s="41"/>
      <c r="F119" s="219" t="s">
        <v>166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148</v>
      </c>
      <c r="AU119" s="18" t="s">
        <v>146</v>
      </c>
    </row>
    <row r="120" s="13" customFormat="1">
      <c r="A120" s="13"/>
      <c r="B120" s="223"/>
      <c r="C120" s="224"/>
      <c r="D120" s="225" t="s">
        <v>150</v>
      </c>
      <c r="E120" s="226" t="s">
        <v>19</v>
      </c>
      <c r="F120" s="227" t="s">
        <v>167</v>
      </c>
      <c r="G120" s="224"/>
      <c r="H120" s="228">
        <v>5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150</v>
      </c>
      <c r="AU120" s="234" t="s">
        <v>146</v>
      </c>
      <c r="AV120" s="13" t="s">
        <v>146</v>
      </c>
      <c r="AW120" s="13" t="s">
        <v>36</v>
      </c>
      <c r="AX120" s="13" t="s">
        <v>83</v>
      </c>
      <c r="AY120" s="234" t="s">
        <v>137</v>
      </c>
    </row>
    <row r="121" s="2" customFormat="1" ht="24.15" customHeight="1">
      <c r="A121" s="39"/>
      <c r="B121" s="40"/>
      <c r="C121" s="205" t="s">
        <v>168</v>
      </c>
      <c r="D121" s="205" t="s">
        <v>140</v>
      </c>
      <c r="E121" s="206" t="s">
        <v>169</v>
      </c>
      <c r="F121" s="207" t="s">
        <v>170</v>
      </c>
      <c r="G121" s="208" t="s">
        <v>143</v>
      </c>
      <c r="H121" s="209">
        <v>16</v>
      </c>
      <c r="I121" s="210"/>
      <c r="J121" s="211">
        <f>ROUND(I121*H121,2)</f>
        <v>0</v>
      </c>
      <c r="K121" s="207" t="s">
        <v>144</v>
      </c>
      <c r="L121" s="45"/>
      <c r="M121" s="212" t="s">
        <v>19</v>
      </c>
      <c r="N121" s="213" t="s">
        <v>47</v>
      </c>
      <c r="O121" s="85"/>
      <c r="P121" s="214">
        <f>O121*H121</f>
        <v>0</v>
      </c>
      <c r="Q121" s="214">
        <v>0.25364999999999999</v>
      </c>
      <c r="R121" s="214">
        <f>Q121*H121</f>
        <v>4.0583999999999998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145</v>
      </c>
      <c r="AT121" s="216" t="s">
        <v>140</v>
      </c>
      <c r="AU121" s="216" t="s">
        <v>146</v>
      </c>
      <c r="AY121" s="18" t="s">
        <v>137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146</v>
      </c>
      <c r="BK121" s="217">
        <f>ROUND(I121*H121,2)</f>
        <v>0</v>
      </c>
      <c r="BL121" s="18" t="s">
        <v>145</v>
      </c>
      <c r="BM121" s="216" t="s">
        <v>171</v>
      </c>
    </row>
    <row r="122" s="2" customFormat="1">
      <c r="A122" s="39"/>
      <c r="B122" s="40"/>
      <c r="C122" s="41"/>
      <c r="D122" s="218" t="s">
        <v>148</v>
      </c>
      <c r="E122" s="41"/>
      <c r="F122" s="219" t="s">
        <v>172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148</v>
      </c>
      <c r="AU122" s="18" t="s">
        <v>146</v>
      </c>
    </row>
    <row r="123" s="14" customFormat="1">
      <c r="A123" s="14"/>
      <c r="B123" s="235"/>
      <c r="C123" s="236"/>
      <c r="D123" s="225" t="s">
        <v>150</v>
      </c>
      <c r="E123" s="237" t="s">
        <v>19</v>
      </c>
      <c r="F123" s="238" t="s">
        <v>173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150</v>
      </c>
      <c r="AU123" s="244" t="s">
        <v>146</v>
      </c>
      <c r="AV123" s="14" t="s">
        <v>83</v>
      </c>
      <c r="AW123" s="14" t="s">
        <v>36</v>
      </c>
      <c r="AX123" s="14" t="s">
        <v>75</v>
      </c>
      <c r="AY123" s="244" t="s">
        <v>137</v>
      </c>
    </row>
    <row r="124" s="13" customFormat="1">
      <c r="A124" s="13"/>
      <c r="B124" s="223"/>
      <c r="C124" s="224"/>
      <c r="D124" s="225" t="s">
        <v>150</v>
      </c>
      <c r="E124" s="226" t="s">
        <v>19</v>
      </c>
      <c r="F124" s="227" t="s">
        <v>174</v>
      </c>
      <c r="G124" s="224"/>
      <c r="H124" s="228">
        <v>10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150</v>
      </c>
      <c r="AU124" s="234" t="s">
        <v>146</v>
      </c>
      <c r="AV124" s="13" t="s">
        <v>146</v>
      </c>
      <c r="AW124" s="13" t="s">
        <v>36</v>
      </c>
      <c r="AX124" s="13" t="s">
        <v>75</v>
      </c>
      <c r="AY124" s="234" t="s">
        <v>137</v>
      </c>
    </row>
    <row r="125" s="14" customFormat="1">
      <c r="A125" s="14"/>
      <c r="B125" s="235"/>
      <c r="C125" s="236"/>
      <c r="D125" s="225" t="s">
        <v>150</v>
      </c>
      <c r="E125" s="237" t="s">
        <v>19</v>
      </c>
      <c r="F125" s="238" t="s">
        <v>175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150</v>
      </c>
      <c r="AU125" s="244" t="s">
        <v>146</v>
      </c>
      <c r="AV125" s="14" t="s">
        <v>83</v>
      </c>
      <c r="AW125" s="14" t="s">
        <v>36</v>
      </c>
      <c r="AX125" s="14" t="s">
        <v>75</v>
      </c>
      <c r="AY125" s="244" t="s">
        <v>137</v>
      </c>
    </row>
    <row r="126" s="13" customFormat="1">
      <c r="A126" s="13"/>
      <c r="B126" s="223"/>
      <c r="C126" s="224"/>
      <c r="D126" s="225" t="s">
        <v>150</v>
      </c>
      <c r="E126" s="226" t="s">
        <v>19</v>
      </c>
      <c r="F126" s="227" t="s">
        <v>176</v>
      </c>
      <c r="G126" s="224"/>
      <c r="H126" s="228">
        <v>6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146</v>
      </c>
      <c r="AV126" s="13" t="s">
        <v>146</v>
      </c>
      <c r="AW126" s="13" t="s">
        <v>36</v>
      </c>
      <c r="AX126" s="13" t="s">
        <v>75</v>
      </c>
      <c r="AY126" s="234" t="s">
        <v>137</v>
      </c>
    </row>
    <row r="127" s="15" customFormat="1">
      <c r="A127" s="15"/>
      <c r="B127" s="245"/>
      <c r="C127" s="246"/>
      <c r="D127" s="225" t="s">
        <v>150</v>
      </c>
      <c r="E127" s="247" t="s">
        <v>19</v>
      </c>
      <c r="F127" s="248" t="s">
        <v>177</v>
      </c>
      <c r="G127" s="246"/>
      <c r="H127" s="249">
        <v>16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5" t="s">
        <v>150</v>
      </c>
      <c r="AU127" s="255" t="s">
        <v>146</v>
      </c>
      <c r="AV127" s="15" t="s">
        <v>145</v>
      </c>
      <c r="AW127" s="15" t="s">
        <v>36</v>
      </c>
      <c r="AX127" s="15" t="s">
        <v>83</v>
      </c>
      <c r="AY127" s="255" t="s">
        <v>137</v>
      </c>
    </row>
    <row r="128" s="2" customFormat="1" ht="24.15" customHeight="1">
      <c r="A128" s="39"/>
      <c r="B128" s="40"/>
      <c r="C128" s="205" t="s">
        <v>178</v>
      </c>
      <c r="D128" s="205" t="s">
        <v>140</v>
      </c>
      <c r="E128" s="206" t="s">
        <v>179</v>
      </c>
      <c r="F128" s="207" t="s">
        <v>180</v>
      </c>
      <c r="G128" s="208" t="s">
        <v>143</v>
      </c>
      <c r="H128" s="209">
        <v>4</v>
      </c>
      <c r="I128" s="210"/>
      <c r="J128" s="211">
        <f>ROUND(I128*H128,2)</f>
        <v>0</v>
      </c>
      <c r="K128" s="207" t="s">
        <v>144</v>
      </c>
      <c r="L128" s="45"/>
      <c r="M128" s="212" t="s">
        <v>19</v>
      </c>
      <c r="N128" s="213" t="s">
        <v>47</v>
      </c>
      <c r="O128" s="85"/>
      <c r="P128" s="214">
        <f>O128*H128</f>
        <v>0</v>
      </c>
      <c r="Q128" s="214">
        <v>0.23458000000000001</v>
      </c>
      <c r="R128" s="214">
        <f>Q128*H128</f>
        <v>0.93832000000000004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145</v>
      </c>
      <c r="AT128" s="216" t="s">
        <v>140</v>
      </c>
      <c r="AU128" s="216" t="s">
        <v>146</v>
      </c>
      <c r="AY128" s="18" t="s">
        <v>137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146</v>
      </c>
      <c r="BK128" s="217">
        <f>ROUND(I128*H128,2)</f>
        <v>0</v>
      </c>
      <c r="BL128" s="18" t="s">
        <v>145</v>
      </c>
      <c r="BM128" s="216" t="s">
        <v>181</v>
      </c>
    </row>
    <row r="129" s="2" customFormat="1">
      <c r="A129" s="39"/>
      <c r="B129" s="40"/>
      <c r="C129" s="41"/>
      <c r="D129" s="218" t="s">
        <v>148</v>
      </c>
      <c r="E129" s="41"/>
      <c r="F129" s="219" t="s">
        <v>182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148</v>
      </c>
      <c r="AU129" s="18" t="s">
        <v>146</v>
      </c>
    </row>
    <row r="130" s="14" customFormat="1">
      <c r="A130" s="14"/>
      <c r="B130" s="235"/>
      <c r="C130" s="236"/>
      <c r="D130" s="225" t="s">
        <v>150</v>
      </c>
      <c r="E130" s="237" t="s">
        <v>19</v>
      </c>
      <c r="F130" s="238" t="s">
        <v>183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150</v>
      </c>
      <c r="AU130" s="244" t="s">
        <v>146</v>
      </c>
      <c r="AV130" s="14" t="s">
        <v>83</v>
      </c>
      <c r="AW130" s="14" t="s">
        <v>36</v>
      </c>
      <c r="AX130" s="14" t="s">
        <v>75</v>
      </c>
      <c r="AY130" s="244" t="s">
        <v>137</v>
      </c>
    </row>
    <row r="131" s="13" customFormat="1">
      <c r="A131" s="13"/>
      <c r="B131" s="223"/>
      <c r="C131" s="224"/>
      <c r="D131" s="225" t="s">
        <v>150</v>
      </c>
      <c r="E131" s="226" t="s">
        <v>19</v>
      </c>
      <c r="F131" s="227" t="s">
        <v>184</v>
      </c>
      <c r="G131" s="224"/>
      <c r="H131" s="228">
        <v>4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146</v>
      </c>
      <c r="AV131" s="13" t="s">
        <v>146</v>
      </c>
      <c r="AW131" s="13" t="s">
        <v>36</v>
      </c>
      <c r="AX131" s="13" t="s">
        <v>83</v>
      </c>
      <c r="AY131" s="234" t="s">
        <v>137</v>
      </c>
    </row>
    <row r="132" s="2" customFormat="1" ht="24.15" customHeight="1">
      <c r="A132" s="39"/>
      <c r="B132" s="40"/>
      <c r="C132" s="205" t="s">
        <v>185</v>
      </c>
      <c r="D132" s="205" t="s">
        <v>140</v>
      </c>
      <c r="E132" s="206" t="s">
        <v>186</v>
      </c>
      <c r="F132" s="207" t="s">
        <v>187</v>
      </c>
      <c r="G132" s="208" t="s">
        <v>143</v>
      </c>
      <c r="H132" s="209">
        <v>121.40000000000001</v>
      </c>
      <c r="I132" s="210"/>
      <c r="J132" s="211">
        <f>ROUND(I132*H132,2)</f>
        <v>0</v>
      </c>
      <c r="K132" s="207" t="s">
        <v>144</v>
      </c>
      <c r="L132" s="45"/>
      <c r="M132" s="212" t="s">
        <v>19</v>
      </c>
      <c r="N132" s="213" t="s">
        <v>47</v>
      </c>
      <c r="O132" s="85"/>
      <c r="P132" s="214">
        <f>O132*H132</f>
        <v>0</v>
      </c>
      <c r="Q132" s="214">
        <v>0.058970000000000002</v>
      </c>
      <c r="R132" s="214">
        <f>Q132*H132</f>
        <v>7.1589580000000002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145</v>
      </c>
      <c r="AT132" s="216" t="s">
        <v>140</v>
      </c>
      <c r="AU132" s="216" t="s">
        <v>146</v>
      </c>
      <c r="AY132" s="18" t="s">
        <v>137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146</v>
      </c>
      <c r="BK132" s="217">
        <f>ROUND(I132*H132,2)</f>
        <v>0</v>
      </c>
      <c r="BL132" s="18" t="s">
        <v>145</v>
      </c>
      <c r="BM132" s="216" t="s">
        <v>188</v>
      </c>
    </row>
    <row r="133" s="2" customFormat="1">
      <c r="A133" s="39"/>
      <c r="B133" s="40"/>
      <c r="C133" s="41"/>
      <c r="D133" s="218" t="s">
        <v>148</v>
      </c>
      <c r="E133" s="41"/>
      <c r="F133" s="219" t="s">
        <v>189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146</v>
      </c>
    </row>
    <row r="134" s="14" customFormat="1">
      <c r="A134" s="14"/>
      <c r="B134" s="235"/>
      <c r="C134" s="236"/>
      <c r="D134" s="225" t="s">
        <v>150</v>
      </c>
      <c r="E134" s="237" t="s">
        <v>19</v>
      </c>
      <c r="F134" s="238" t="s">
        <v>190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150</v>
      </c>
      <c r="AU134" s="244" t="s">
        <v>146</v>
      </c>
      <c r="AV134" s="14" t="s">
        <v>83</v>
      </c>
      <c r="AW134" s="14" t="s">
        <v>36</v>
      </c>
      <c r="AX134" s="14" t="s">
        <v>75</v>
      </c>
      <c r="AY134" s="244" t="s">
        <v>137</v>
      </c>
    </row>
    <row r="135" s="13" customFormat="1">
      <c r="A135" s="13"/>
      <c r="B135" s="223"/>
      <c r="C135" s="224"/>
      <c r="D135" s="225" t="s">
        <v>150</v>
      </c>
      <c r="E135" s="226" t="s">
        <v>19</v>
      </c>
      <c r="F135" s="227" t="s">
        <v>191</v>
      </c>
      <c r="G135" s="224"/>
      <c r="H135" s="228">
        <v>86.200000000000003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150</v>
      </c>
      <c r="AU135" s="234" t="s">
        <v>146</v>
      </c>
      <c r="AV135" s="13" t="s">
        <v>146</v>
      </c>
      <c r="AW135" s="13" t="s">
        <v>36</v>
      </c>
      <c r="AX135" s="13" t="s">
        <v>75</v>
      </c>
      <c r="AY135" s="234" t="s">
        <v>137</v>
      </c>
    </row>
    <row r="136" s="14" customFormat="1">
      <c r="A136" s="14"/>
      <c r="B136" s="235"/>
      <c r="C136" s="236"/>
      <c r="D136" s="225" t="s">
        <v>150</v>
      </c>
      <c r="E136" s="237" t="s">
        <v>19</v>
      </c>
      <c r="F136" s="238" t="s">
        <v>192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150</v>
      </c>
      <c r="AU136" s="244" t="s">
        <v>146</v>
      </c>
      <c r="AV136" s="14" t="s">
        <v>83</v>
      </c>
      <c r="AW136" s="14" t="s">
        <v>36</v>
      </c>
      <c r="AX136" s="14" t="s">
        <v>75</v>
      </c>
      <c r="AY136" s="244" t="s">
        <v>137</v>
      </c>
    </row>
    <row r="137" s="13" customFormat="1">
      <c r="A137" s="13"/>
      <c r="B137" s="223"/>
      <c r="C137" s="224"/>
      <c r="D137" s="225" t="s">
        <v>150</v>
      </c>
      <c r="E137" s="226" t="s">
        <v>19</v>
      </c>
      <c r="F137" s="227" t="s">
        <v>193</v>
      </c>
      <c r="G137" s="224"/>
      <c r="H137" s="228">
        <v>35.200000000000003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150</v>
      </c>
      <c r="AU137" s="234" t="s">
        <v>146</v>
      </c>
      <c r="AV137" s="13" t="s">
        <v>146</v>
      </c>
      <c r="AW137" s="13" t="s">
        <v>36</v>
      </c>
      <c r="AX137" s="13" t="s">
        <v>75</v>
      </c>
      <c r="AY137" s="234" t="s">
        <v>137</v>
      </c>
    </row>
    <row r="138" s="15" customFormat="1">
      <c r="A138" s="15"/>
      <c r="B138" s="245"/>
      <c r="C138" s="246"/>
      <c r="D138" s="225" t="s">
        <v>150</v>
      </c>
      <c r="E138" s="247" t="s">
        <v>19</v>
      </c>
      <c r="F138" s="248" t="s">
        <v>177</v>
      </c>
      <c r="G138" s="246"/>
      <c r="H138" s="249">
        <v>121.40000000000001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5" t="s">
        <v>150</v>
      </c>
      <c r="AU138" s="255" t="s">
        <v>146</v>
      </c>
      <c r="AV138" s="15" t="s">
        <v>145</v>
      </c>
      <c r="AW138" s="15" t="s">
        <v>36</v>
      </c>
      <c r="AX138" s="15" t="s">
        <v>83</v>
      </c>
      <c r="AY138" s="255" t="s">
        <v>137</v>
      </c>
    </row>
    <row r="139" s="2" customFormat="1" ht="24.15" customHeight="1">
      <c r="A139" s="39"/>
      <c r="B139" s="40"/>
      <c r="C139" s="205" t="s">
        <v>194</v>
      </c>
      <c r="D139" s="205" t="s">
        <v>140</v>
      </c>
      <c r="E139" s="206" t="s">
        <v>195</v>
      </c>
      <c r="F139" s="207" t="s">
        <v>196</v>
      </c>
      <c r="G139" s="208" t="s">
        <v>143</v>
      </c>
      <c r="H139" s="209">
        <v>86.400000000000006</v>
      </c>
      <c r="I139" s="210"/>
      <c r="J139" s="211">
        <f>ROUND(I139*H139,2)</f>
        <v>0</v>
      </c>
      <c r="K139" s="207" t="s">
        <v>144</v>
      </c>
      <c r="L139" s="45"/>
      <c r="M139" s="212" t="s">
        <v>19</v>
      </c>
      <c r="N139" s="213" t="s">
        <v>47</v>
      </c>
      <c r="O139" s="85"/>
      <c r="P139" s="214">
        <f>O139*H139</f>
        <v>0</v>
      </c>
      <c r="Q139" s="214">
        <v>0.066879999999999995</v>
      </c>
      <c r="R139" s="214">
        <f>Q139*H139</f>
        <v>5.7784319999999996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145</v>
      </c>
      <c r="AT139" s="216" t="s">
        <v>140</v>
      </c>
      <c r="AU139" s="216" t="s">
        <v>146</v>
      </c>
      <c r="AY139" s="18" t="s">
        <v>137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146</v>
      </c>
      <c r="BK139" s="217">
        <f>ROUND(I139*H139,2)</f>
        <v>0</v>
      </c>
      <c r="BL139" s="18" t="s">
        <v>145</v>
      </c>
      <c r="BM139" s="216" t="s">
        <v>197</v>
      </c>
    </row>
    <row r="140" s="2" customFormat="1">
      <c r="A140" s="39"/>
      <c r="B140" s="40"/>
      <c r="C140" s="41"/>
      <c r="D140" s="218" t="s">
        <v>148</v>
      </c>
      <c r="E140" s="41"/>
      <c r="F140" s="219" t="s">
        <v>198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146</v>
      </c>
    </row>
    <row r="141" s="13" customFormat="1">
      <c r="A141" s="13"/>
      <c r="B141" s="223"/>
      <c r="C141" s="224"/>
      <c r="D141" s="225" t="s">
        <v>150</v>
      </c>
      <c r="E141" s="226" t="s">
        <v>19</v>
      </c>
      <c r="F141" s="227" t="s">
        <v>199</v>
      </c>
      <c r="G141" s="224"/>
      <c r="H141" s="228">
        <v>86.400000000000006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150</v>
      </c>
      <c r="AU141" s="234" t="s">
        <v>146</v>
      </c>
      <c r="AV141" s="13" t="s">
        <v>146</v>
      </c>
      <c r="AW141" s="13" t="s">
        <v>36</v>
      </c>
      <c r="AX141" s="13" t="s">
        <v>83</v>
      </c>
      <c r="AY141" s="234" t="s">
        <v>137</v>
      </c>
    </row>
    <row r="142" s="2" customFormat="1" ht="16.5" customHeight="1">
      <c r="A142" s="39"/>
      <c r="B142" s="40"/>
      <c r="C142" s="205" t="s">
        <v>200</v>
      </c>
      <c r="D142" s="205" t="s">
        <v>140</v>
      </c>
      <c r="E142" s="206" t="s">
        <v>201</v>
      </c>
      <c r="F142" s="207" t="s">
        <v>202</v>
      </c>
      <c r="G142" s="208" t="s">
        <v>203</v>
      </c>
      <c r="H142" s="209">
        <v>32</v>
      </c>
      <c r="I142" s="210"/>
      <c r="J142" s="211">
        <f>ROUND(I142*H142,2)</f>
        <v>0</v>
      </c>
      <c r="K142" s="207" t="s">
        <v>144</v>
      </c>
      <c r="L142" s="45"/>
      <c r="M142" s="212" t="s">
        <v>19</v>
      </c>
      <c r="N142" s="213" t="s">
        <v>47</v>
      </c>
      <c r="O142" s="85"/>
      <c r="P142" s="214">
        <f>O142*H142</f>
        <v>0</v>
      </c>
      <c r="Q142" s="214">
        <v>0.00012799999999999999</v>
      </c>
      <c r="R142" s="214">
        <f>Q142*H142</f>
        <v>0.0040959999999999998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145</v>
      </c>
      <c r="AT142" s="216" t="s">
        <v>140</v>
      </c>
      <c r="AU142" s="216" t="s">
        <v>146</v>
      </c>
      <c r="AY142" s="18" t="s">
        <v>137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146</v>
      </c>
      <c r="BK142" s="217">
        <f>ROUND(I142*H142,2)</f>
        <v>0</v>
      </c>
      <c r="BL142" s="18" t="s">
        <v>145</v>
      </c>
      <c r="BM142" s="216" t="s">
        <v>204</v>
      </c>
    </row>
    <row r="143" s="2" customFormat="1">
      <c r="A143" s="39"/>
      <c r="B143" s="40"/>
      <c r="C143" s="41"/>
      <c r="D143" s="218" t="s">
        <v>148</v>
      </c>
      <c r="E143" s="41"/>
      <c r="F143" s="219" t="s">
        <v>205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146</v>
      </c>
    </row>
    <row r="144" s="13" customFormat="1">
      <c r="A144" s="13"/>
      <c r="B144" s="223"/>
      <c r="C144" s="224"/>
      <c r="D144" s="225" t="s">
        <v>150</v>
      </c>
      <c r="E144" s="226" t="s">
        <v>19</v>
      </c>
      <c r="F144" s="227" t="s">
        <v>206</v>
      </c>
      <c r="G144" s="224"/>
      <c r="H144" s="228">
        <v>32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150</v>
      </c>
      <c r="AU144" s="234" t="s">
        <v>146</v>
      </c>
      <c r="AV144" s="13" t="s">
        <v>146</v>
      </c>
      <c r="AW144" s="13" t="s">
        <v>36</v>
      </c>
      <c r="AX144" s="13" t="s">
        <v>83</v>
      </c>
      <c r="AY144" s="234" t="s">
        <v>137</v>
      </c>
    </row>
    <row r="145" s="2" customFormat="1" ht="16.5" customHeight="1">
      <c r="A145" s="39"/>
      <c r="B145" s="40"/>
      <c r="C145" s="205" t="s">
        <v>207</v>
      </c>
      <c r="D145" s="205" t="s">
        <v>140</v>
      </c>
      <c r="E145" s="206" t="s">
        <v>208</v>
      </c>
      <c r="F145" s="207" t="s">
        <v>209</v>
      </c>
      <c r="G145" s="208" t="s">
        <v>154</v>
      </c>
      <c r="H145" s="209">
        <v>5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47</v>
      </c>
      <c r="O145" s="85"/>
      <c r="P145" s="214">
        <f>O145*H145</f>
        <v>0</v>
      </c>
      <c r="Q145" s="214">
        <v>0.089760000000000006</v>
      </c>
      <c r="R145" s="214">
        <f>Q145*H145</f>
        <v>0.44880000000000003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145</v>
      </c>
      <c r="AT145" s="216" t="s">
        <v>140</v>
      </c>
      <c r="AU145" s="216" t="s">
        <v>146</v>
      </c>
      <c r="AY145" s="18" t="s">
        <v>137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146</v>
      </c>
      <c r="BK145" s="217">
        <f>ROUND(I145*H145,2)</f>
        <v>0</v>
      </c>
      <c r="BL145" s="18" t="s">
        <v>145</v>
      </c>
      <c r="BM145" s="216" t="s">
        <v>210</v>
      </c>
    </row>
    <row r="146" s="12" customFormat="1" ht="22.8" customHeight="1">
      <c r="A146" s="12"/>
      <c r="B146" s="189"/>
      <c r="C146" s="190"/>
      <c r="D146" s="191" t="s">
        <v>74</v>
      </c>
      <c r="E146" s="203" t="s">
        <v>178</v>
      </c>
      <c r="F146" s="203" t="s">
        <v>211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SUM(P147:P195)</f>
        <v>0</v>
      </c>
      <c r="Q146" s="197"/>
      <c r="R146" s="198">
        <f>SUM(R147:R195)</f>
        <v>29.2643417296424</v>
      </c>
      <c r="S146" s="197"/>
      <c r="T146" s="199">
        <f>SUM(T147:T195)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83</v>
      </c>
      <c r="AT146" s="201" t="s">
        <v>74</v>
      </c>
      <c r="AU146" s="201" t="s">
        <v>83</v>
      </c>
      <c r="AY146" s="200" t="s">
        <v>137</v>
      </c>
      <c r="BK146" s="202">
        <f>SUM(BK147:BK195)</f>
        <v>0</v>
      </c>
    </row>
    <row r="147" s="2" customFormat="1" ht="16.5" customHeight="1">
      <c r="A147" s="39"/>
      <c r="B147" s="40"/>
      <c r="C147" s="205" t="s">
        <v>212</v>
      </c>
      <c r="D147" s="205" t="s">
        <v>140</v>
      </c>
      <c r="E147" s="206" t="s">
        <v>213</v>
      </c>
      <c r="F147" s="207" t="s">
        <v>214</v>
      </c>
      <c r="G147" s="208" t="s">
        <v>143</v>
      </c>
      <c r="H147" s="209">
        <v>255.04499999999999</v>
      </c>
      <c r="I147" s="210"/>
      <c r="J147" s="211">
        <f>ROUND(I147*H147,2)</f>
        <v>0</v>
      </c>
      <c r="K147" s="207" t="s">
        <v>215</v>
      </c>
      <c r="L147" s="45"/>
      <c r="M147" s="212" t="s">
        <v>19</v>
      </c>
      <c r="N147" s="213" t="s">
        <v>47</v>
      </c>
      <c r="O147" s="85"/>
      <c r="P147" s="214">
        <f>O147*H147</f>
        <v>0</v>
      </c>
      <c r="Q147" s="214">
        <v>0.0054599999999999996</v>
      </c>
      <c r="R147" s="214">
        <f>Q147*H147</f>
        <v>1.3925456999999999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145</v>
      </c>
      <c r="AT147" s="216" t="s">
        <v>140</v>
      </c>
      <c r="AU147" s="216" t="s">
        <v>146</v>
      </c>
      <c r="AY147" s="18" t="s">
        <v>137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146</v>
      </c>
      <c r="BK147" s="217">
        <f>ROUND(I147*H147,2)</f>
        <v>0</v>
      </c>
      <c r="BL147" s="18" t="s">
        <v>145</v>
      </c>
      <c r="BM147" s="216" t="s">
        <v>216</v>
      </c>
    </row>
    <row r="148" s="13" customFormat="1">
      <c r="A148" s="13"/>
      <c r="B148" s="223"/>
      <c r="C148" s="224"/>
      <c r="D148" s="225" t="s">
        <v>150</v>
      </c>
      <c r="E148" s="226" t="s">
        <v>19</v>
      </c>
      <c r="F148" s="227" t="s">
        <v>217</v>
      </c>
      <c r="G148" s="224"/>
      <c r="H148" s="228">
        <v>255.04499999999999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150</v>
      </c>
      <c r="AU148" s="234" t="s">
        <v>146</v>
      </c>
      <c r="AV148" s="13" t="s">
        <v>146</v>
      </c>
      <c r="AW148" s="13" t="s">
        <v>36</v>
      </c>
      <c r="AX148" s="13" t="s">
        <v>83</v>
      </c>
      <c r="AY148" s="234" t="s">
        <v>137</v>
      </c>
    </row>
    <row r="149" s="2" customFormat="1" ht="21.75" customHeight="1">
      <c r="A149" s="39"/>
      <c r="B149" s="40"/>
      <c r="C149" s="205" t="s">
        <v>218</v>
      </c>
      <c r="D149" s="205" t="s">
        <v>140</v>
      </c>
      <c r="E149" s="206" t="s">
        <v>219</v>
      </c>
      <c r="F149" s="207" t="s">
        <v>220</v>
      </c>
      <c r="G149" s="208" t="s">
        <v>143</v>
      </c>
      <c r="H149" s="209">
        <v>255.04499999999999</v>
      </c>
      <c r="I149" s="210"/>
      <c r="J149" s="211">
        <f>ROUND(I149*H149,2)</f>
        <v>0</v>
      </c>
      <c r="K149" s="207" t="s">
        <v>144</v>
      </c>
      <c r="L149" s="45"/>
      <c r="M149" s="212" t="s">
        <v>19</v>
      </c>
      <c r="N149" s="213" t="s">
        <v>47</v>
      </c>
      <c r="O149" s="85"/>
      <c r="P149" s="214">
        <f>O149*H149</f>
        <v>0</v>
      </c>
      <c r="Q149" s="214">
        <v>0.0040000000000000001</v>
      </c>
      <c r="R149" s="214">
        <f>Q149*H149</f>
        <v>1.0201799999999999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145</v>
      </c>
      <c r="AT149" s="216" t="s">
        <v>140</v>
      </c>
      <c r="AU149" s="216" t="s">
        <v>146</v>
      </c>
      <c r="AY149" s="18" t="s">
        <v>137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146</v>
      </c>
      <c r="BK149" s="217">
        <f>ROUND(I149*H149,2)</f>
        <v>0</v>
      </c>
      <c r="BL149" s="18" t="s">
        <v>145</v>
      </c>
      <c r="BM149" s="216" t="s">
        <v>221</v>
      </c>
    </row>
    <row r="150" s="2" customFormat="1">
      <c r="A150" s="39"/>
      <c r="B150" s="40"/>
      <c r="C150" s="41"/>
      <c r="D150" s="218" t="s">
        <v>148</v>
      </c>
      <c r="E150" s="41"/>
      <c r="F150" s="219" t="s">
        <v>222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148</v>
      </c>
      <c r="AU150" s="18" t="s">
        <v>146</v>
      </c>
    </row>
    <row r="151" s="13" customFormat="1">
      <c r="A151" s="13"/>
      <c r="B151" s="223"/>
      <c r="C151" s="224"/>
      <c r="D151" s="225" t="s">
        <v>150</v>
      </c>
      <c r="E151" s="226" t="s">
        <v>19</v>
      </c>
      <c r="F151" s="227" t="s">
        <v>223</v>
      </c>
      <c r="G151" s="224"/>
      <c r="H151" s="228">
        <v>255.04499999999999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150</v>
      </c>
      <c r="AU151" s="234" t="s">
        <v>146</v>
      </c>
      <c r="AV151" s="13" t="s">
        <v>146</v>
      </c>
      <c r="AW151" s="13" t="s">
        <v>36</v>
      </c>
      <c r="AX151" s="13" t="s">
        <v>83</v>
      </c>
      <c r="AY151" s="234" t="s">
        <v>137</v>
      </c>
    </row>
    <row r="152" s="2" customFormat="1" ht="16.5" customHeight="1">
      <c r="A152" s="39"/>
      <c r="B152" s="40"/>
      <c r="C152" s="205" t="s">
        <v>224</v>
      </c>
      <c r="D152" s="205" t="s">
        <v>140</v>
      </c>
      <c r="E152" s="206" t="s">
        <v>225</v>
      </c>
      <c r="F152" s="207" t="s">
        <v>226</v>
      </c>
      <c r="G152" s="208" t="s">
        <v>143</v>
      </c>
      <c r="H152" s="209">
        <v>832.12099999999998</v>
      </c>
      <c r="I152" s="210"/>
      <c r="J152" s="211">
        <f>ROUND(I152*H152,2)</f>
        <v>0</v>
      </c>
      <c r="K152" s="207" t="s">
        <v>215</v>
      </c>
      <c r="L152" s="45"/>
      <c r="M152" s="212" t="s">
        <v>19</v>
      </c>
      <c r="N152" s="213" t="s">
        <v>47</v>
      </c>
      <c r="O152" s="85"/>
      <c r="P152" s="214">
        <f>O152*H152</f>
        <v>0</v>
      </c>
      <c r="Q152" s="214">
        <v>0.0054599999999999996</v>
      </c>
      <c r="R152" s="214">
        <f>Q152*H152</f>
        <v>4.5433806599999995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145</v>
      </c>
      <c r="AT152" s="216" t="s">
        <v>140</v>
      </c>
      <c r="AU152" s="216" t="s">
        <v>146</v>
      </c>
      <c r="AY152" s="18" t="s">
        <v>137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146</v>
      </c>
      <c r="BK152" s="217">
        <f>ROUND(I152*H152,2)</f>
        <v>0</v>
      </c>
      <c r="BL152" s="18" t="s">
        <v>145</v>
      </c>
      <c r="BM152" s="216" t="s">
        <v>227</v>
      </c>
    </row>
    <row r="153" s="13" customFormat="1">
      <c r="A153" s="13"/>
      <c r="B153" s="223"/>
      <c r="C153" s="224"/>
      <c r="D153" s="225" t="s">
        <v>150</v>
      </c>
      <c r="E153" s="226" t="s">
        <v>19</v>
      </c>
      <c r="F153" s="227" t="s">
        <v>228</v>
      </c>
      <c r="G153" s="224"/>
      <c r="H153" s="228">
        <v>832.12099999999998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150</v>
      </c>
      <c r="AU153" s="234" t="s">
        <v>146</v>
      </c>
      <c r="AV153" s="13" t="s">
        <v>146</v>
      </c>
      <c r="AW153" s="13" t="s">
        <v>36</v>
      </c>
      <c r="AX153" s="13" t="s">
        <v>83</v>
      </c>
      <c r="AY153" s="234" t="s">
        <v>137</v>
      </c>
    </row>
    <row r="154" s="2" customFormat="1" ht="16.5" customHeight="1">
      <c r="A154" s="39"/>
      <c r="B154" s="40"/>
      <c r="C154" s="205" t="s">
        <v>229</v>
      </c>
      <c r="D154" s="205" t="s">
        <v>140</v>
      </c>
      <c r="E154" s="206" t="s">
        <v>230</v>
      </c>
      <c r="F154" s="207" t="s">
        <v>231</v>
      </c>
      <c r="G154" s="208" t="s">
        <v>143</v>
      </c>
      <c r="H154" s="209">
        <v>832.12099999999998</v>
      </c>
      <c r="I154" s="210"/>
      <c r="J154" s="211">
        <f>ROUND(I154*H154,2)</f>
        <v>0</v>
      </c>
      <c r="K154" s="207" t="s">
        <v>144</v>
      </c>
      <c r="L154" s="45"/>
      <c r="M154" s="212" t="s">
        <v>19</v>
      </c>
      <c r="N154" s="213" t="s">
        <v>47</v>
      </c>
      <c r="O154" s="85"/>
      <c r="P154" s="214">
        <f>O154*H154</f>
        <v>0</v>
      </c>
      <c r="Q154" s="214">
        <v>0.0040000000000000001</v>
      </c>
      <c r="R154" s="214">
        <f>Q154*H154</f>
        <v>3.328484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145</v>
      </c>
      <c r="AT154" s="216" t="s">
        <v>140</v>
      </c>
      <c r="AU154" s="216" t="s">
        <v>146</v>
      </c>
      <c r="AY154" s="18" t="s">
        <v>137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146</v>
      </c>
      <c r="BK154" s="217">
        <f>ROUND(I154*H154,2)</f>
        <v>0</v>
      </c>
      <c r="BL154" s="18" t="s">
        <v>145</v>
      </c>
      <c r="BM154" s="216" t="s">
        <v>232</v>
      </c>
    </row>
    <row r="155" s="2" customFormat="1">
      <c r="A155" s="39"/>
      <c r="B155" s="40"/>
      <c r="C155" s="41"/>
      <c r="D155" s="218" t="s">
        <v>148</v>
      </c>
      <c r="E155" s="41"/>
      <c r="F155" s="219" t="s">
        <v>233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148</v>
      </c>
      <c r="AU155" s="18" t="s">
        <v>146</v>
      </c>
    </row>
    <row r="156" s="14" customFormat="1">
      <c r="A156" s="14"/>
      <c r="B156" s="235"/>
      <c r="C156" s="236"/>
      <c r="D156" s="225" t="s">
        <v>150</v>
      </c>
      <c r="E156" s="237" t="s">
        <v>19</v>
      </c>
      <c r="F156" s="238" t="s">
        <v>234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150</v>
      </c>
      <c r="AU156" s="244" t="s">
        <v>146</v>
      </c>
      <c r="AV156" s="14" t="s">
        <v>83</v>
      </c>
      <c r="AW156" s="14" t="s">
        <v>36</v>
      </c>
      <c r="AX156" s="14" t="s">
        <v>75</v>
      </c>
      <c r="AY156" s="244" t="s">
        <v>137</v>
      </c>
    </row>
    <row r="157" s="13" customFormat="1">
      <c r="A157" s="13"/>
      <c r="B157" s="223"/>
      <c r="C157" s="224"/>
      <c r="D157" s="225" t="s">
        <v>150</v>
      </c>
      <c r="E157" s="226" t="s">
        <v>19</v>
      </c>
      <c r="F157" s="227" t="s">
        <v>235</v>
      </c>
      <c r="G157" s="224"/>
      <c r="H157" s="228">
        <v>909.45000000000005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150</v>
      </c>
      <c r="AU157" s="234" t="s">
        <v>146</v>
      </c>
      <c r="AV157" s="13" t="s">
        <v>146</v>
      </c>
      <c r="AW157" s="13" t="s">
        <v>36</v>
      </c>
      <c r="AX157" s="13" t="s">
        <v>75</v>
      </c>
      <c r="AY157" s="234" t="s">
        <v>137</v>
      </c>
    </row>
    <row r="158" s="13" customFormat="1">
      <c r="A158" s="13"/>
      <c r="B158" s="223"/>
      <c r="C158" s="224"/>
      <c r="D158" s="225" t="s">
        <v>150</v>
      </c>
      <c r="E158" s="226" t="s">
        <v>19</v>
      </c>
      <c r="F158" s="227" t="s">
        <v>236</v>
      </c>
      <c r="G158" s="224"/>
      <c r="H158" s="228">
        <v>45.295999999999999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150</v>
      </c>
      <c r="AU158" s="234" t="s">
        <v>146</v>
      </c>
      <c r="AV158" s="13" t="s">
        <v>146</v>
      </c>
      <c r="AW158" s="13" t="s">
        <v>36</v>
      </c>
      <c r="AX158" s="13" t="s">
        <v>75</v>
      </c>
      <c r="AY158" s="234" t="s">
        <v>137</v>
      </c>
    </row>
    <row r="159" s="14" customFormat="1">
      <c r="A159" s="14"/>
      <c r="B159" s="235"/>
      <c r="C159" s="236"/>
      <c r="D159" s="225" t="s">
        <v>150</v>
      </c>
      <c r="E159" s="237" t="s">
        <v>19</v>
      </c>
      <c r="F159" s="238" t="s">
        <v>237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150</v>
      </c>
      <c r="AU159" s="244" t="s">
        <v>146</v>
      </c>
      <c r="AV159" s="14" t="s">
        <v>83</v>
      </c>
      <c r="AW159" s="14" t="s">
        <v>36</v>
      </c>
      <c r="AX159" s="14" t="s">
        <v>75</v>
      </c>
      <c r="AY159" s="244" t="s">
        <v>137</v>
      </c>
    </row>
    <row r="160" s="13" customFormat="1">
      <c r="A160" s="13"/>
      <c r="B160" s="223"/>
      <c r="C160" s="224"/>
      <c r="D160" s="225" t="s">
        <v>150</v>
      </c>
      <c r="E160" s="226" t="s">
        <v>19</v>
      </c>
      <c r="F160" s="227" t="s">
        <v>238</v>
      </c>
      <c r="G160" s="224"/>
      <c r="H160" s="228">
        <v>24.375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150</v>
      </c>
      <c r="AU160" s="234" t="s">
        <v>146</v>
      </c>
      <c r="AV160" s="13" t="s">
        <v>146</v>
      </c>
      <c r="AW160" s="13" t="s">
        <v>36</v>
      </c>
      <c r="AX160" s="13" t="s">
        <v>75</v>
      </c>
      <c r="AY160" s="234" t="s">
        <v>137</v>
      </c>
    </row>
    <row r="161" s="14" customFormat="1">
      <c r="A161" s="14"/>
      <c r="B161" s="235"/>
      <c r="C161" s="236"/>
      <c r="D161" s="225" t="s">
        <v>150</v>
      </c>
      <c r="E161" s="237" t="s">
        <v>19</v>
      </c>
      <c r="F161" s="238" t="s">
        <v>239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150</v>
      </c>
      <c r="AU161" s="244" t="s">
        <v>146</v>
      </c>
      <c r="AV161" s="14" t="s">
        <v>83</v>
      </c>
      <c r="AW161" s="14" t="s">
        <v>36</v>
      </c>
      <c r="AX161" s="14" t="s">
        <v>75</v>
      </c>
      <c r="AY161" s="244" t="s">
        <v>137</v>
      </c>
    </row>
    <row r="162" s="13" customFormat="1">
      <c r="A162" s="13"/>
      <c r="B162" s="223"/>
      <c r="C162" s="224"/>
      <c r="D162" s="225" t="s">
        <v>150</v>
      </c>
      <c r="E162" s="226" t="s">
        <v>19</v>
      </c>
      <c r="F162" s="227" t="s">
        <v>240</v>
      </c>
      <c r="G162" s="224"/>
      <c r="H162" s="228">
        <v>-147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150</v>
      </c>
      <c r="AU162" s="234" t="s">
        <v>146</v>
      </c>
      <c r="AV162" s="13" t="s">
        <v>146</v>
      </c>
      <c r="AW162" s="13" t="s">
        <v>36</v>
      </c>
      <c r="AX162" s="13" t="s">
        <v>75</v>
      </c>
      <c r="AY162" s="234" t="s">
        <v>137</v>
      </c>
    </row>
    <row r="163" s="15" customFormat="1">
      <c r="A163" s="15"/>
      <c r="B163" s="245"/>
      <c r="C163" s="246"/>
      <c r="D163" s="225" t="s">
        <v>150</v>
      </c>
      <c r="E163" s="247" t="s">
        <v>19</v>
      </c>
      <c r="F163" s="248" t="s">
        <v>177</v>
      </c>
      <c r="G163" s="246"/>
      <c r="H163" s="249">
        <v>832.12100000000009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5" t="s">
        <v>150</v>
      </c>
      <c r="AU163" s="255" t="s">
        <v>146</v>
      </c>
      <c r="AV163" s="15" t="s">
        <v>145</v>
      </c>
      <c r="AW163" s="15" t="s">
        <v>36</v>
      </c>
      <c r="AX163" s="15" t="s">
        <v>83</v>
      </c>
      <c r="AY163" s="255" t="s">
        <v>137</v>
      </c>
    </row>
    <row r="164" s="2" customFormat="1" ht="24.15" customHeight="1">
      <c r="A164" s="39"/>
      <c r="B164" s="40"/>
      <c r="C164" s="205" t="s">
        <v>241</v>
      </c>
      <c r="D164" s="205" t="s">
        <v>140</v>
      </c>
      <c r="E164" s="206" t="s">
        <v>242</v>
      </c>
      <c r="F164" s="207" t="s">
        <v>243</v>
      </c>
      <c r="G164" s="208" t="s">
        <v>143</v>
      </c>
      <c r="H164" s="209">
        <v>48</v>
      </c>
      <c r="I164" s="210"/>
      <c r="J164" s="211">
        <f>ROUND(I164*H164,2)</f>
        <v>0</v>
      </c>
      <c r="K164" s="207" t="s">
        <v>144</v>
      </c>
      <c r="L164" s="45"/>
      <c r="M164" s="212" t="s">
        <v>19</v>
      </c>
      <c r="N164" s="213" t="s">
        <v>47</v>
      </c>
      <c r="O164" s="85"/>
      <c r="P164" s="214">
        <f>O164*H164</f>
        <v>0</v>
      </c>
      <c r="Q164" s="214">
        <v>0.021000000000000001</v>
      </c>
      <c r="R164" s="214">
        <f>Q164*H164</f>
        <v>1.008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145</v>
      </c>
      <c r="AT164" s="216" t="s">
        <v>140</v>
      </c>
      <c r="AU164" s="216" t="s">
        <v>146</v>
      </c>
      <c r="AY164" s="18" t="s">
        <v>137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146</v>
      </c>
      <c r="BK164" s="217">
        <f>ROUND(I164*H164,2)</f>
        <v>0</v>
      </c>
      <c r="BL164" s="18" t="s">
        <v>145</v>
      </c>
      <c r="BM164" s="216" t="s">
        <v>244</v>
      </c>
    </row>
    <row r="165" s="2" customFormat="1">
      <c r="A165" s="39"/>
      <c r="B165" s="40"/>
      <c r="C165" s="41"/>
      <c r="D165" s="218" t="s">
        <v>148</v>
      </c>
      <c r="E165" s="41"/>
      <c r="F165" s="219" t="s">
        <v>245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146</v>
      </c>
    </row>
    <row r="166" s="14" customFormat="1">
      <c r="A166" s="14"/>
      <c r="B166" s="235"/>
      <c r="C166" s="236"/>
      <c r="D166" s="225" t="s">
        <v>150</v>
      </c>
      <c r="E166" s="237" t="s">
        <v>19</v>
      </c>
      <c r="F166" s="238" t="s">
        <v>246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150</v>
      </c>
      <c r="AU166" s="244" t="s">
        <v>146</v>
      </c>
      <c r="AV166" s="14" t="s">
        <v>83</v>
      </c>
      <c r="AW166" s="14" t="s">
        <v>36</v>
      </c>
      <c r="AX166" s="14" t="s">
        <v>75</v>
      </c>
      <c r="AY166" s="244" t="s">
        <v>137</v>
      </c>
    </row>
    <row r="167" s="13" customFormat="1">
      <c r="A167" s="13"/>
      <c r="B167" s="223"/>
      <c r="C167" s="224"/>
      <c r="D167" s="225" t="s">
        <v>150</v>
      </c>
      <c r="E167" s="226" t="s">
        <v>19</v>
      </c>
      <c r="F167" s="227" t="s">
        <v>247</v>
      </c>
      <c r="G167" s="224"/>
      <c r="H167" s="228">
        <v>48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150</v>
      </c>
      <c r="AU167" s="234" t="s">
        <v>146</v>
      </c>
      <c r="AV167" s="13" t="s">
        <v>146</v>
      </c>
      <c r="AW167" s="13" t="s">
        <v>36</v>
      </c>
      <c r="AX167" s="13" t="s">
        <v>83</v>
      </c>
      <c r="AY167" s="234" t="s">
        <v>137</v>
      </c>
    </row>
    <row r="168" s="2" customFormat="1" ht="24.15" customHeight="1">
      <c r="A168" s="39"/>
      <c r="B168" s="40"/>
      <c r="C168" s="205" t="s">
        <v>248</v>
      </c>
      <c r="D168" s="205" t="s">
        <v>140</v>
      </c>
      <c r="E168" s="206" t="s">
        <v>249</v>
      </c>
      <c r="F168" s="207" t="s">
        <v>250</v>
      </c>
      <c r="G168" s="208" t="s">
        <v>143</v>
      </c>
      <c r="H168" s="209">
        <v>96</v>
      </c>
      <c r="I168" s="210"/>
      <c r="J168" s="211">
        <f>ROUND(I168*H168,2)</f>
        <v>0</v>
      </c>
      <c r="K168" s="207" t="s">
        <v>215</v>
      </c>
      <c r="L168" s="45"/>
      <c r="M168" s="212" t="s">
        <v>19</v>
      </c>
      <c r="N168" s="213" t="s">
        <v>47</v>
      </c>
      <c r="O168" s="85"/>
      <c r="P168" s="214">
        <f>O168*H168</f>
        <v>0</v>
      </c>
      <c r="Q168" s="214">
        <v>0.010500000000000001</v>
      </c>
      <c r="R168" s="214">
        <f>Q168*H168</f>
        <v>1.008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145</v>
      </c>
      <c r="AT168" s="216" t="s">
        <v>140</v>
      </c>
      <c r="AU168" s="216" t="s">
        <v>146</v>
      </c>
      <c r="AY168" s="18" t="s">
        <v>137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146</v>
      </c>
      <c r="BK168" s="217">
        <f>ROUND(I168*H168,2)</f>
        <v>0</v>
      </c>
      <c r="BL168" s="18" t="s">
        <v>145</v>
      </c>
      <c r="BM168" s="216" t="s">
        <v>251</v>
      </c>
    </row>
    <row r="169" s="14" customFormat="1">
      <c r="A169" s="14"/>
      <c r="B169" s="235"/>
      <c r="C169" s="236"/>
      <c r="D169" s="225" t="s">
        <v>150</v>
      </c>
      <c r="E169" s="237" t="s">
        <v>19</v>
      </c>
      <c r="F169" s="238" t="s">
        <v>246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150</v>
      </c>
      <c r="AU169" s="244" t="s">
        <v>146</v>
      </c>
      <c r="AV169" s="14" t="s">
        <v>83</v>
      </c>
      <c r="AW169" s="14" t="s">
        <v>36</v>
      </c>
      <c r="AX169" s="14" t="s">
        <v>75</v>
      </c>
      <c r="AY169" s="244" t="s">
        <v>137</v>
      </c>
    </row>
    <row r="170" s="13" customFormat="1">
      <c r="A170" s="13"/>
      <c r="B170" s="223"/>
      <c r="C170" s="224"/>
      <c r="D170" s="225" t="s">
        <v>150</v>
      </c>
      <c r="E170" s="226" t="s">
        <v>19</v>
      </c>
      <c r="F170" s="227" t="s">
        <v>252</v>
      </c>
      <c r="G170" s="224"/>
      <c r="H170" s="228">
        <v>96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150</v>
      </c>
      <c r="AU170" s="234" t="s">
        <v>146</v>
      </c>
      <c r="AV170" s="13" t="s">
        <v>146</v>
      </c>
      <c r="AW170" s="13" t="s">
        <v>36</v>
      </c>
      <c r="AX170" s="13" t="s">
        <v>83</v>
      </c>
      <c r="AY170" s="234" t="s">
        <v>137</v>
      </c>
    </row>
    <row r="171" s="2" customFormat="1" ht="24.15" customHeight="1">
      <c r="A171" s="39"/>
      <c r="B171" s="40"/>
      <c r="C171" s="205" t="s">
        <v>253</v>
      </c>
      <c r="D171" s="205" t="s">
        <v>140</v>
      </c>
      <c r="E171" s="206" t="s">
        <v>254</v>
      </c>
      <c r="F171" s="207" t="s">
        <v>255</v>
      </c>
      <c r="G171" s="208" t="s">
        <v>143</v>
      </c>
      <c r="H171" s="209">
        <v>75</v>
      </c>
      <c r="I171" s="210"/>
      <c r="J171" s="211">
        <f>ROUND(I171*H171,2)</f>
        <v>0</v>
      </c>
      <c r="K171" s="207" t="s">
        <v>215</v>
      </c>
      <c r="L171" s="45"/>
      <c r="M171" s="212" t="s">
        <v>19</v>
      </c>
      <c r="N171" s="213" t="s">
        <v>47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145</v>
      </c>
      <c r="AT171" s="216" t="s">
        <v>140</v>
      </c>
      <c r="AU171" s="216" t="s">
        <v>146</v>
      </c>
      <c r="AY171" s="18" t="s">
        <v>137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146</v>
      </c>
      <c r="BK171" s="217">
        <f>ROUND(I171*H171,2)</f>
        <v>0</v>
      </c>
      <c r="BL171" s="18" t="s">
        <v>145</v>
      </c>
      <c r="BM171" s="216" t="s">
        <v>256</v>
      </c>
    </row>
    <row r="172" s="14" customFormat="1">
      <c r="A172" s="14"/>
      <c r="B172" s="235"/>
      <c r="C172" s="236"/>
      <c r="D172" s="225" t="s">
        <v>150</v>
      </c>
      <c r="E172" s="237" t="s">
        <v>19</v>
      </c>
      <c r="F172" s="238" t="s">
        <v>257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150</v>
      </c>
      <c r="AU172" s="244" t="s">
        <v>146</v>
      </c>
      <c r="AV172" s="14" t="s">
        <v>83</v>
      </c>
      <c r="AW172" s="14" t="s">
        <v>36</v>
      </c>
      <c r="AX172" s="14" t="s">
        <v>75</v>
      </c>
      <c r="AY172" s="244" t="s">
        <v>137</v>
      </c>
    </row>
    <row r="173" s="13" customFormat="1">
      <c r="A173" s="13"/>
      <c r="B173" s="223"/>
      <c r="C173" s="224"/>
      <c r="D173" s="225" t="s">
        <v>150</v>
      </c>
      <c r="E173" s="226" t="s">
        <v>19</v>
      </c>
      <c r="F173" s="227" t="s">
        <v>258</v>
      </c>
      <c r="G173" s="224"/>
      <c r="H173" s="228">
        <v>75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150</v>
      </c>
      <c r="AU173" s="234" t="s">
        <v>146</v>
      </c>
      <c r="AV173" s="13" t="s">
        <v>146</v>
      </c>
      <c r="AW173" s="13" t="s">
        <v>36</v>
      </c>
      <c r="AX173" s="13" t="s">
        <v>83</v>
      </c>
      <c r="AY173" s="234" t="s">
        <v>137</v>
      </c>
    </row>
    <row r="174" s="2" customFormat="1" ht="24.15" customHeight="1">
      <c r="A174" s="39"/>
      <c r="B174" s="40"/>
      <c r="C174" s="205" t="s">
        <v>259</v>
      </c>
      <c r="D174" s="205" t="s">
        <v>140</v>
      </c>
      <c r="E174" s="206" t="s">
        <v>260</v>
      </c>
      <c r="F174" s="207" t="s">
        <v>261</v>
      </c>
      <c r="G174" s="208" t="s">
        <v>203</v>
      </c>
      <c r="H174" s="209">
        <v>292.5</v>
      </c>
      <c r="I174" s="210"/>
      <c r="J174" s="211">
        <f>ROUND(I174*H174,2)</f>
        <v>0</v>
      </c>
      <c r="K174" s="207" t="s">
        <v>215</v>
      </c>
      <c r="L174" s="45"/>
      <c r="M174" s="212" t="s">
        <v>19</v>
      </c>
      <c r="N174" s="213" t="s">
        <v>47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145</v>
      </c>
      <c r="AT174" s="216" t="s">
        <v>140</v>
      </c>
      <c r="AU174" s="216" t="s">
        <v>146</v>
      </c>
      <c r="AY174" s="18" t="s">
        <v>137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146</v>
      </c>
      <c r="BK174" s="217">
        <f>ROUND(I174*H174,2)</f>
        <v>0</v>
      </c>
      <c r="BL174" s="18" t="s">
        <v>145</v>
      </c>
      <c r="BM174" s="216" t="s">
        <v>262</v>
      </c>
    </row>
    <row r="175" s="13" customFormat="1">
      <c r="A175" s="13"/>
      <c r="B175" s="223"/>
      <c r="C175" s="224"/>
      <c r="D175" s="225" t="s">
        <v>150</v>
      </c>
      <c r="E175" s="226" t="s">
        <v>19</v>
      </c>
      <c r="F175" s="227" t="s">
        <v>263</v>
      </c>
      <c r="G175" s="224"/>
      <c r="H175" s="228">
        <v>292.5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150</v>
      </c>
      <c r="AU175" s="234" t="s">
        <v>146</v>
      </c>
      <c r="AV175" s="13" t="s">
        <v>146</v>
      </c>
      <c r="AW175" s="13" t="s">
        <v>36</v>
      </c>
      <c r="AX175" s="13" t="s">
        <v>83</v>
      </c>
      <c r="AY175" s="234" t="s">
        <v>137</v>
      </c>
    </row>
    <row r="176" s="2" customFormat="1" ht="16.5" customHeight="1">
      <c r="A176" s="39"/>
      <c r="B176" s="40"/>
      <c r="C176" s="256" t="s">
        <v>264</v>
      </c>
      <c r="D176" s="256" t="s">
        <v>265</v>
      </c>
      <c r="E176" s="257" t="s">
        <v>266</v>
      </c>
      <c r="F176" s="258" t="s">
        <v>267</v>
      </c>
      <c r="G176" s="259" t="s">
        <v>203</v>
      </c>
      <c r="H176" s="260">
        <v>307.125</v>
      </c>
      <c r="I176" s="261"/>
      <c r="J176" s="262">
        <f>ROUND(I176*H176,2)</f>
        <v>0</v>
      </c>
      <c r="K176" s="258" t="s">
        <v>215</v>
      </c>
      <c r="L176" s="263"/>
      <c r="M176" s="264" t="s">
        <v>19</v>
      </c>
      <c r="N176" s="265" t="s">
        <v>47</v>
      </c>
      <c r="O176" s="85"/>
      <c r="P176" s="214">
        <f>O176*H176</f>
        <v>0</v>
      </c>
      <c r="Q176" s="214">
        <v>3.0000000000000001E-05</v>
      </c>
      <c r="R176" s="214">
        <f>Q176*H176</f>
        <v>0.0092137499999999997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194</v>
      </c>
      <c r="AT176" s="216" t="s">
        <v>265</v>
      </c>
      <c r="AU176" s="216" t="s">
        <v>146</v>
      </c>
      <c r="AY176" s="18" t="s">
        <v>137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146</v>
      </c>
      <c r="BK176" s="217">
        <f>ROUND(I176*H176,2)</f>
        <v>0</v>
      </c>
      <c r="BL176" s="18" t="s">
        <v>145</v>
      </c>
      <c r="BM176" s="216" t="s">
        <v>268</v>
      </c>
    </row>
    <row r="177" s="13" customFormat="1">
      <c r="A177" s="13"/>
      <c r="B177" s="223"/>
      <c r="C177" s="224"/>
      <c r="D177" s="225" t="s">
        <v>150</v>
      </c>
      <c r="E177" s="224"/>
      <c r="F177" s="227" t="s">
        <v>269</v>
      </c>
      <c r="G177" s="224"/>
      <c r="H177" s="228">
        <v>307.125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150</v>
      </c>
      <c r="AU177" s="234" t="s">
        <v>146</v>
      </c>
      <c r="AV177" s="13" t="s">
        <v>146</v>
      </c>
      <c r="AW177" s="13" t="s">
        <v>4</v>
      </c>
      <c r="AX177" s="13" t="s">
        <v>83</v>
      </c>
      <c r="AY177" s="234" t="s">
        <v>137</v>
      </c>
    </row>
    <row r="178" s="2" customFormat="1" ht="21.75" customHeight="1">
      <c r="A178" s="39"/>
      <c r="B178" s="40"/>
      <c r="C178" s="205" t="s">
        <v>270</v>
      </c>
      <c r="D178" s="205" t="s">
        <v>140</v>
      </c>
      <c r="E178" s="206" t="s">
        <v>271</v>
      </c>
      <c r="F178" s="207" t="s">
        <v>272</v>
      </c>
      <c r="G178" s="208" t="s">
        <v>273</v>
      </c>
      <c r="H178" s="209">
        <v>5.8760000000000003</v>
      </c>
      <c r="I178" s="210"/>
      <c r="J178" s="211">
        <f>ROUND(I178*H178,2)</f>
        <v>0</v>
      </c>
      <c r="K178" s="207" t="s">
        <v>144</v>
      </c>
      <c r="L178" s="45"/>
      <c r="M178" s="212" t="s">
        <v>19</v>
      </c>
      <c r="N178" s="213" t="s">
        <v>47</v>
      </c>
      <c r="O178" s="85"/>
      <c r="P178" s="214">
        <f>O178*H178</f>
        <v>0</v>
      </c>
      <c r="Q178" s="214">
        <v>2.2563399999999998</v>
      </c>
      <c r="R178" s="214">
        <f>Q178*H178</f>
        <v>13.25825384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145</v>
      </c>
      <c r="AT178" s="216" t="s">
        <v>140</v>
      </c>
      <c r="AU178" s="216" t="s">
        <v>146</v>
      </c>
      <c r="AY178" s="18" t="s">
        <v>137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146</v>
      </c>
      <c r="BK178" s="217">
        <f>ROUND(I178*H178,2)</f>
        <v>0</v>
      </c>
      <c r="BL178" s="18" t="s">
        <v>145</v>
      </c>
      <c r="BM178" s="216" t="s">
        <v>274</v>
      </c>
    </row>
    <row r="179" s="2" customFormat="1">
      <c r="A179" s="39"/>
      <c r="B179" s="40"/>
      <c r="C179" s="41"/>
      <c r="D179" s="218" t="s">
        <v>148</v>
      </c>
      <c r="E179" s="41"/>
      <c r="F179" s="219" t="s">
        <v>275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146</v>
      </c>
    </row>
    <row r="180" s="13" customFormat="1">
      <c r="A180" s="13"/>
      <c r="B180" s="223"/>
      <c r="C180" s="224"/>
      <c r="D180" s="225" t="s">
        <v>150</v>
      </c>
      <c r="E180" s="226" t="s">
        <v>19</v>
      </c>
      <c r="F180" s="227" t="s">
        <v>276</v>
      </c>
      <c r="G180" s="224"/>
      <c r="H180" s="228">
        <v>5.8760000000000003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150</v>
      </c>
      <c r="AU180" s="234" t="s">
        <v>146</v>
      </c>
      <c r="AV180" s="13" t="s">
        <v>146</v>
      </c>
      <c r="AW180" s="13" t="s">
        <v>36</v>
      </c>
      <c r="AX180" s="13" t="s">
        <v>83</v>
      </c>
      <c r="AY180" s="234" t="s">
        <v>137</v>
      </c>
    </row>
    <row r="181" s="2" customFormat="1" ht="21.75" customHeight="1">
      <c r="A181" s="39"/>
      <c r="B181" s="40"/>
      <c r="C181" s="205" t="s">
        <v>277</v>
      </c>
      <c r="D181" s="205" t="s">
        <v>140</v>
      </c>
      <c r="E181" s="206" t="s">
        <v>278</v>
      </c>
      <c r="F181" s="207" t="s">
        <v>279</v>
      </c>
      <c r="G181" s="208" t="s">
        <v>273</v>
      </c>
      <c r="H181" s="209">
        <v>5.8760000000000003</v>
      </c>
      <c r="I181" s="210"/>
      <c r="J181" s="211">
        <f>ROUND(I181*H181,2)</f>
        <v>0</v>
      </c>
      <c r="K181" s="207" t="s">
        <v>144</v>
      </c>
      <c r="L181" s="45"/>
      <c r="M181" s="212" t="s">
        <v>19</v>
      </c>
      <c r="N181" s="213" t="s">
        <v>47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145</v>
      </c>
      <c r="AT181" s="216" t="s">
        <v>140</v>
      </c>
      <c r="AU181" s="216" t="s">
        <v>146</v>
      </c>
      <c r="AY181" s="18" t="s">
        <v>137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146</v>
      </c>
      <c r="BK181" s="217">
        <f>ROUND(I181*H181,2)</f>
        <v>0</v>
      </c>
      <c r="BL181" s="18" t="s">
        <v>145</v>
      </c>
      <c r="BM181" s="216" t="s">
        <v>280</v>
      </c>
    </row>
    <row r="182" s="2" customFormat="1">
      <c r="A182" s="39"/>
      <c r="B182" s="40"/>
      <c r="C182" s="41"/>
      <c r="D182" s="218" t="s">
        <v>148</v>
      </c>
      <c r="E182" s="41"/>
      <c r="F182" s="219" t="s">
        <v>281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146</v>
      </c>
    </row>
    <row r="183" s="2" customFormat="1" ht="16.5" customHeight="1">
      <c r="A183" s="39"/>
      <c r="B183" s="40"/>
      <c r="C183" s="205" t="s">
        <v>282</v>
      </c>
      <c r="D183" s="205" t="s">
        <v>140</v>
      </c>
      <c r="E183" s="206" t="s">
        <v>283</v>
      </c>
      <c r="F183" s="207" t="s">
        <v>284</v>
      </c>
      <c r="G183" s="208" t="s">
        <v>285</v>
      </c>
      <c r="H183" s="209">
        <v>0.39200000000000002</v>
      </c>
      <c r="I183" s="210"/>
      <c r="J183" s="211">
        <f>ROUND(I183*H183,2)</f>
        <v>0</v>
      </c>
      <c r="K183" s="207" t="s">
        <v>144</v>
      </c>
      <c r="L183" s="45"/>
      <c r="M183" s="212" t="s">
        <v>19</v>
      </c>
      <c r="N183" s="213" t="s">
        <v>47</v>
      </c>
      <c r="O183" s="85"/>
      <c r="P183" s="214">
        <f>O183*H183</f>
        <v>0</v>
      </c>
      <c r="Q183" s="214">
        <v>1.0627727797</v>
      </c>
      <c r="R183" s="214">
        <f>Q183*H183</f>
        <v>0.41660692964239998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145</v>
      </c>
      <c r="AT183" s="216" t="s">
        <v>140</v>
      </c>
      <c r="AU183" s="216" t="s">
        <v>146</v>
      </c>
      <c r="AY183" s="18" t="s">
        <v>137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146</v>
      </c>
      <c r="BK183" s="217">
        <f>ROUND(I183*H183,2)</f>
        <v>0</v>
      </c>
      <c r="BL183" s="18" t="s">
        <v>145</v>
      </c>
      <c r="BM183" s="216" t="s">
        <v>286</v>
      </c>
    </row>
    <row r="184" s="2" customFormat="1">
      <c r="A184" s="39"/>
      <c r="B184" s="40"/>
      <c r="C184" s="41"/>
      <c r="D184" s="218" t="s">
        <v>148</v>
      </c>
      <c r="E184" s="41"/>
      <c r="F184" s="219" t="s">
        <v>287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148</v>
      </c>
      <c r="AU184" s="18" t="s">
        <v>146</v>
      </c>
    </row>
    <row r="185" s="13" customFormat="1">
      <c r="A185" s="13"/>
      <c r="B185" s="223"/>
      <c r="C185" s="224"/>
      <c r="D185" s="225" t="s">
        <v>150</v>
      </c>
      <c r="E185" s="226" t="s">
        <v>19</v>
      </c>
      <c r="F185" s="227" t="s">
        <v>288</v>
      </c>
      <c r="G185" s="224"/>
      <c r="H185" s="228">
        <v>0.39200000000000002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150</v>
      </c>
      <c r="AU185" s="234" t="s">
        <v>146</v>
      </c>
      <c r="AV185" s="13" t="s">
        <v>146</v>
      </c>
      <c r="AW185" s="13" t="s">
        <v>36</v>
      </c>
      <c r="AX185" s="13" t="s">
        <v>83</v>
      </c>
      <c r="AY185" s="234" t="s">
        <v>137</v>
      </c>
    </row>
    <row r="186" s="2" customFormat="1" ht="24.15" customHeight="1">
      <c r="A186" s="39"/>
      <c r="B186" s="40"/>
      <c r="C186" s="205" t="s">
        <v>7</v>
      </c>
      <c r="D186" s="205" t="s">
        <v>140</v>
      </c>
      <c r="E186" s="206" t="s">
        <v>289</v>
      </c>
      <c r="F186" s="207" t="s">
        <v>290</v>
      </c>
      <c r="G186" s="208" t="s">
        <v>154</v>
      </c>
      <c r="H186" s="209">
        <v>5</v>
      </c>
      <c r="I186" s="210"/>
      <c r="J186" s="211">
        <f>ROUND(I186*H186,2)</f>
        <v>0</v>
      </c>
      <c r="K186" s="207" t="s">
        <v>144</v>
      </c>
      <c r="L186" s="45"/>
      <c r="M186" s="212" t="s">
        <v>19</v>
      </c>
      <c r="N186" s="213" t="s">
        <v>47</v>
      </c>
      <c r="O186" s="85"/>
      <c r="P186" s="214">
        <f>O186*H186</f>
        <v>0</v>
      </c>
      <c r="Q186" s="214">
        <v>0.44170336999999998</v>
      </c>
      <c r="R186" s="214">
        <f>Q186*H186</f>
        <v>2.2085168500000001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145</v>
      </c>
      <c r="AT186" s="216" t="s">
        <v>140</v>
      </c>
      <c r="AU186" s="216" t="s">
        <v>146</v>
      </c>
      <c r="AY186" s="18" t="s">
        <v>137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146</v>
      </c>
      <c r="BK186" s="217">
        <f>ROUND(I186*H186,2)</f>
        <v>0</v>
      </c>
      <c r="BL186" s="18" t="s">
        <v>145</v>
      </c>
      <c r="BM186" s="216" t="s">
        <v>291</v>
      </c>
    </row>
    <row r="187" s="2" customFormat="1">
      <c r="A187" s="39"/>
      <c r="B187" s="40"/>
      <c r="C187" s="41"/>
      <c r="D187" s="218" t="s">
        <v>148</v>
      </c>
      <c r="E187" s="41"/>
      <c r="F187" s="219" t="s">
        <v>292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148</v>
      </c>
      <c r="AU187" s="18" t="s">
        <v>146</v>
      </c>
    </row>
    <row r="188" s="14" customFormat="1">
      <c r="A188" s="14"/>
      <c r="B188" s="235"/>
      <c r="C188" s="236"/>
      <c r="D188" s="225" t="s">
        <v>150</v>
      </c>
      <c r="E188" s="237" t="s">
        <v>19</v>
      </c>
      <c r="F188" s="238" t="s">
        <v>293</v>
      </c>
      <c r="G188" s="236"/>
      <c r="H188" s="237" t="s">
        <v>19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150</v>
      </c>
      <c r="AU188" s="244" t="s">
        <v>146</v>
      </c>
      <c r="AV188" s="14" t="s">
        <v>83</v>
      </c>
      <c r="AW188" s="14" t="s">
        <v>36</v>
      </c>
      <c r="AX188" s="14" t="s">
        <v>75</v>
      </c>
      <c r="AY188" s="244" t="s">
        <v>137</v>
      </c>
    </row>
    <row r="189" s="13" customFormat="1">
      <c r="A189" s="13"/>
      <c r="B189" s="223"/>
      <c r="C189" s="224"/>
      <c r="D189" s="225" t="s">
        <v>150</v>
      </c>
      <c r="E189" s="226" t="s">
        <v>19</v>
      </c>
      <c r="F189" s="227" t="s">
        <v>162</v>
      </c>
      <c r="G189" s="224"/>
      <c r="H189" s="228">
        <v>5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150</v>
      </c>
      <c r="AU189" s="234" t="s">
        <v>146</v>
      </c>
      <c r="AV189" s="13" t="s">
        <v>146</v>
      </c>
      <c r="AW189" s="13" t="s">
        <v>36</v>
      </c>
      <c r="AX189" s="13" t="s">
        <v>83</v>
      </c>
      <c r="AY189" s="234" t="s">
        <v>137</v>
      </c>
    </row>
    <row r="190" s="2" customFormat="1" ht="16.5" customHeight="1">
      <c r="A190" s="39"/>
      <c r="B190" s="40"/>
      <c r="C190" s="256" t="s">
        <v>294</v>
      </c>
      <c r="D190" s="256" t="s">
        <v>265</v>
      </c>
      <c r="E190" s="257" t="s">
        <v>295</v>
      </c>
      <c r="F190" s="258" t="s">
        <v>296</v>
      </c>
      <c r="G190" s="259" t="s">
        <v>154</v>
      </c>
      <c r="H190" s="260">
        <v>5</v>
      </c>
      <c r="I190" s="261"/>
      <c r="J190" s="262">
        <f>ROUND(I190*H190,2)</f>
        <v>0</v>
      </c>
      <c r="K190" s="258" t="s">
        <v>19</v>
      </c>
      <c r="L190" s="263"/>
      <c r="M190" s="264" t="s">
        <v>19</v>
      </c>
      <c r="N190" s="265" t="s">
        <v>47</v>
      </c>
      <c r="O190" s="85"/>
      <c r="P190" s="214">
        <f>O190*H190</f>
        <v>0</v>
      </c>
      <c r="Q190" s="214">
        <v>0.017000000000000001</v>
      </c>
      <c r="R190" s="214">
        <f>Q190*H190</f>
        <v>0.085000000000000006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194</v>
      </c>
      <c r="AT190" s="216" t="s">
        <v>265</v>
      </c>
      <c r="AU190" s="216" t="s">
        <v>146</v>
      </c>
      <c r="AY190" s="18" t="s">
        <v>137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146</v>
      </c>
      <c r="BK190" s="217">
        <f>ROUND(I190*H190,2)</f>
        <v>0</v>
      </c>
      <c r="BL190" s="18" t="s">
        <v>145</v>
      </c>
      <c r="BM190" s="216" t="s">
        <v>297</v>
      </c>
    </row>
    <row r="191" s="2" customFormat="1" ht="24.15" customHeight="1">
      <c r="A191" s="39"/>
      <c r="B191" s="40"/>
      <c r="C191" s="205" t="s">
        <v>298</v>
      </c>
      <c r="D191" s="205" t="s">
        <v>140</v>
      </c>
      <c r="E191" s="206" t="s">
        <v>299</v>
      </c>
      <c r="F191" s="207" t="s">
        <v>300</v>
      </c>
      <c r="G191" s="208" t="s">
        <v>154</v>
      </c>
      <c r="H191" s="209">
        <v>10</v>
      </c>
      <c r="I191" s="210"/>
      <c r="J191" s="211">
        <f>ROUND(I191*H191,2)</f>
        <v>0</v>
      </c>
      <c r="K191" s="207" t="s">
        <v>144</v>
      </c>
      <c r="L191" s="45"/>
      <c r="M191" s="212" t="s">
        <v>19</v>
      </c>
      <c r="N191" s="213" t="s">
        <v>47</v>
      </c>
      <c r="O191" s="85"/>
      <c r="P191" s="214">
        <f>O191*H191</f>
        <v>0</v>
      </c>
      <c r="Q191" s="214">
        <v>0.053615999999999997</v>
      </c>
      <c r="R191" s="214">
        <f>Q191*H191</f>
        <v>0.53615999999999997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145</v>
      </c>
      <c r="AT191" s="216" t="s">
        <v>140</v>
      </c>
      <c r="AU191" s="216" t="s">
        <v>146</v>
      </c>
      <c r="AY191" s="18" t="s">
        <v>137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146</v>
      </c>
      <c r="BK191" s="217">
        <f>ROUND(I191*H191,2)</f>
        <v>0</v>
      </c>
      <c r="BL191" s="18" t="s">
        <v>145</v>
      </c>
      <c r="BM191" s="216" t="s">
        <v>301</v>
      </c>
    </row>
    <row r="192" s="2" customFormat="1">
      <c r="A192" s="39"/>
      <c r="B192" s="40"/>
      <c r="C192" s="41"/>
      <c r="D192" s="218" t="s">
        <v>148</v>
      </c>
      <c r="E192" s="41"/>
      <c r="F192" s="219" t="s">
        <v>302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148</v>
      </c>
      <c r="AU192" s="18" t="s">
        <v>146</v>
      </c>
    </row>
    <row r="193" s="13" customFormat="1">
      <c r="A193" s="13"/>
      <c r="B193" s="223"/>
      <c r="C193" s="224"/>
      <c r="D193" s="225" t="s">
        <v>150</v>
      </c>
      <c r="E193" s="226" t="s">
        <v>19</v>
      </c>
      <c r="F193" s="227" t="s">
        <v>157</v>
      </c>
      <c r="G193" s="224"/>
      <c r="H193" s="228">
        <v>10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150</v>
      </c>
      <c r="AU193" s="234" t="s">
        <v>146</v>
      </c>
      <c r="AV193" s="13" t="s">
        <v>146</v>
      </c>
      <c r="AW193" s="13" t="s">
        <v>36</v>
      </c>
      <c r="AX193" s="13" t="s">
        <v>83</v>
      </c>
      <c r="AY193" s="234" t="s">
        <v>137</v>
      </c>
    </row>
    <row r="194" s="2" customFormat="1" ht="16.5" customHeight="1">
      <c r="A194" s="39"/>
      <c r="B194" s="40"/>
      <c r="C194" s="256" t="s">
        <v>303</v>
      </c>
      <c r="D194" s="256" t="s">
        <v>265</v>
      </c>
      <c r="E194" s="257" t="s">
        <v>304</v>
      </c>
      <c r="F194" s="258" t="s">
        <v>305</v>
      </c>
      <c r="G194" s="259" t="s">
        <v>154</v>
      </c>
      <c r="H194" s="260">
        <v>10</v>
      </c>
      <c r="I194" s="261"/>
      <c r="J194" s="262">
        <f>ROUND(I194*H194,2)</f>
        <v>0</v>
      </c>
      <c r="K194" s="258" t="s">
        <v>144</v>
      </c>
      <c r="L194" s="263"/>
      <c r="M194" s="264" t="s">
        <v>19</v>
      </c>
      <c r="N194" s="265" t="s">
        <v>47</v>
      </c>
      <c r="O194" s="85"/>
      <c r="P194" s="214">
        <f>O194*H194</f>
        <v>0</v>
      </c>
      <c r="Q194" s="214">
        <v>0.044999999999999998</v>
      </c>
      <c r="R194" s="214">
        <f>Q194*H194</f>
        <v>0.44999999999999996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194</v>
      </c>
      <c r="AT194" s="216" t="s">
        <v>265</v>
      </c>
      <c r="AU194" s="216" t="s">
        <v>146</v>
      </c>
      <c r="AY194" s="18" t="s">
        <v>137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146</v>
      </c>
      <c r="BK194" s="217">
        <f>ROUND(I194*H194,2)</f>
        <v>0</v>
      </c>
      <c r="BL194" s="18" t="s">
        <v>145</v>
      </c>
      <c r="BM194" s="216" t="s">
        <v>306</v>
      </c>
    </row>
    <row r="195" s="2" customFormat="1">
      <c r="A195" s="39"/>
      <c r="B195" s="40"/>
      <c r="C195" s="41"/>
      <c r="D195" s="218" t="s">
        <v>148</v>
      </c>
      <c r="E195" s="41"/>
      <c r="F195" s="219" t="s">
        <v>307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148</v>
      </c>
      <c r="AU195" s="18" t="s">
        <v>146</v>
      </c>
    </row>
    <row r="196" s="12" customFormat="1" ht="22.8" customHeight="1">
      <c r="A196" s="12"/>
      <c r="B196" s="189"/>
      <c r="C196" s="190"/>
      <c r="D196" s="191" t="s">
        <v>74</v>
      </c>
      <c r="E196" s="203" t="s">
        <v>200</v>
      </c>
      <c r="F196" s="203" t="s">
        <v>308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SUM(P197:P223)</f>
        <v>0</v>
      </c>
      <c r="Q196" s="197"/>
      <c r="R196" s="198">
        <f>SUM(R197:R223)</f>
        <v>0.0150948175</v>
      </c>
      <c r="S196" s="197"/>
      <c r="T196" s="199">
        <f>SUM(T197:T223)</f>
        <v>87.986109999999996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83</v>
      </c>
      <c r="AT196" s="201" t="s">
        <v>74</v>
      </c>
      <c r="AU196" s="201" t="s">
        <v>83</v>
      </c>
      <c r="AY196" s="200" t="s">
        <v>137</v>
      </c>
      <c r="BK196" s="202">
        <f>SUM(BK197:BK223)</f>
        <v>0</v>
      </c>
    </row>
    <row r="197" s="2" customFormat="1" ht="16.5" customHeight="1">
      <c r="A197" s="39"/>
      <c r="B197" s="40"/>
      <c r="C197" s="205" t="s">
        <v>309</v>
      </c>
      <c r="D197" s="205" t="s">
        <v>140</v>
      </c>
      <c r="E197" s="206" t="s">
        <v>310</v>
      </c>
      <c r="F197" s="207" t="s">
        <v>311</v>
      </c>
      <c r="G197" s="208" t="s">
        <v>203</v>
      </c>
      <c r="H197" s="209">
        <v>50.674999999999997</v>
      </c>
      <c r="I197" s="210"/>
      <c r="J197" s="211">
        <f>ROUND(I197*H197,2)</f>
        <v>0</v>
      </c>
      <c r="K197" s="207" t="s">
        <v>144</v>
      </c>
      <c r="L197" s="45"/>
      <c r="M197" s="212" t="s">
        <v>19</v>
      </c>
      <c r="N197" s="213" t="s">
        <v>47</v>
      </c>
      <c r="O197" s="85"/>
      <c r="P197" s="214">
        <f>O197*H197</f>
        <v>0</v>
      </c>
      <c r="Q197" s="214">
        <v>2.3099999999999999E-05</v>
      </c>
      <c r="R197" s="214">
        <f>Q197*H197</f>
        <v>0.0011705925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145</v>
      </c>
      <c r="AT197" s="216" t="s">
        <v>140</v>
      </c>
      <c r="AU197" s="216" t="s">
        <v>146</v>
      </c>
      <c r="AY197" s="18" t="s">
        <v>137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146</v>
      </c>
      <c r="BK197" s="217">
        <f>ROUND(I197*H197,2)</f>
        <v>0</v>
      </c>
      <c r="BL197" s="18" t="s">
        <v>145</v>
      </c>
      <c r="BM197" s="216" t="s">
        <v>312</v>
      </c>
    </row>
    <row r="198" s="2" customFormat="1">
      <c r="A198" s="39"/>
      <c r="B198" s="40"/>
      <c r="C198" s="41"/>
      <c r="D198" s="218" t="s">
        <v>148</v>
      </c>
      <c r="E198" s="41"/>
      <c r="F198" s="219" t="s">
        <v>313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148</v>
      </c>
      <c r="AU198" s="18" t="s">
        <v>146</v>
      </c>
    </row>
    <row r="199" s="13" customFormat="1">
      <c r="A199" s="13"/>
      <c r="B199" s="223"/>
      <c r="C199" s="224"/>
      <c r="D199" s="225" t="s">
        <v>150</v>
      </c>
      <c r="E199" s="226" t="s">
        <v>19</v>
      </c>
      <c r="F199" s="227" t="s">
        <v>314</v>
      </c>
      <c r="G199" s="224"/>
      <c r="H199" s="228">
        <v>50.674999999999997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150</v>
      </c>
      <c r="AU199" s="234" t="s">
        <v>146</v>
      </c>
      <c r="AV199" s="13" t="s">
        <v>146</v>
      </c>
      <c r="AW199" s="13" t="s">
        <v>36</v>
      </c>
      <c r="AX199" s="13" t="s">
        <v>83</v>
      </c>
      <c r="AY199" s="234" t="s">
        <v>137</v>
      </c>
    </row>
    <row r="200" s="2" customFormat="1" ht="24.15" customHeight="1">
      <c r="A200" s="39"/>
      <c r="B200" s="40"/>
      <c r="C200" s="205" t="s">
        <v>315</v>
      </c>
      <c r="D200" s="205" t="s">
        <v>140</v>
      </c>
      <c r="E200" s="206" t="s">
        <v>316</v>
      </c>
      <c r="F200" s="207" t="s">
        <v>317</v>
      </c>
      <c r="G200" s="208" t="s">
        <v>143</v>
      </c>
      <c r="H200" s="209">
        <v>290.79500000000002</v>
      </c>
      <c r="I200" s="210"/>
      <c r="J200" s="211">
        <f>ROUND(I200*H200,2)</f>
        <v>0</v>
      </c>
      <c r="K200" s="207" t="s">
        <v>144</v>
      </c>
      <c r="L200" s="45"/>
      <c r="M200" s="212" t="s">
        <v>19</v>
      </c>
      <c r="N200" s="213" t="s">
        <v>47</v>
      </c>
      <c r="O200" s="85"/>
      <c r="P200" s="214">
        <f>O200*H200</f>
        <v>0</v>
      </c>
      <c r="Q200" s="214">
        <v>3.4999999999999997E-05</v>
      </c>
      <c r="R200" s="214">
        <f>Q200*H200</f>
        <v>0.010177825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145</v>
      </c>
      <c r="AT200" s="216" t="s">
        <v>140</v>
      </c>
      <c r="AU200" s="216" t="s">
        <v>146</v>
      </c>
      <c r="AY200" s="18" t="s">
        <v>137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146</v>
      </c>
      <c r="BK200" s="217">
        <f>ROUND(I200*H200,2)</f>
        <v>0</v>
      </c>
      <c r="BL200" s="18" t="s">
        <v>145</v>
      </c>
      <c r="BM200" s="216" t="s">
        <v>318</v>
      </c>
    </row>
    <row r="201" s="2" customFormat="1">
      <c r="A201" s="39"/>
      <c r="B201" s="40"/>
      <c r="C201" s="41"/>
      <c r="D201" s="218" t="s">
        <v>148</v>
      </c>
      <c r="E201" s="41"/>
      <c r="F201" s="219" t="s">
        <v>319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148</v>
      </c>
      <c r="AU201" s="18" t="s">
        <v>146</v>
      </c>
    </row>
    <row r="202" s="13" customFormat="1">
      <c r="A202" s="13"/>
      <c r="B202" s="223"/>
      <c r="C202" s="224"/>
      <c r="D202" s="225" t="s">
        <v>150</v>
      </c>
      <c r="E202" s="226" t="s">
        <v>19</v>
      </c>
      <c r="F202" s="227" t="s">
        <v>320</v>
      </c>
      <c r="G202" s="224"/>
      <c r="H202" s="228">
        <v>290.79500000000002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150</v>
      </c>
      <c r="AU202" s="234" t="s">
        <v>146</v>
      </c>
      <c r="AV202" s="13" t="s">
        <v>146</v>
      </c>
      <c r="AW202" s="13" t="s">
        <v>36</v>
      </c>
      <c r="AX202" s="13" t="s">
        <v>83</v>
      </c>
      <c r="AY202" s="234" t="s">
        <v>137</v>
      </c>
    </row>
    <row r="203" s="2" customFormat="1" ht="16.5" customHeight="1">
      <c r="A203" s="39"/>
      <c r="B203" s="40"/>
      <c r="C203" s="205" t="s">
        <v>321</v>
      </c>
      <c r="D203" s="205" t="s">
        <v>140</v>
      </c>
      <c r="E203" s="206" t="s">
        <v>322</v>
      </c>
      <c r="F203" s="207" t="s">
        <v>323</v>
      </c>
      <c r="G203" s="208" t="s">
        <v>154</v>
      </c>
      <c r="H203" s="209">
        <v>1</v>
      </c>
      <c r="I203" s="210"/>
      <c r="J203" s="211">
        <f>ROUND(I203*H203,2)</f>
        <v>0</v>
      </c>
      <c r="K203" s="207" t="s">
        <v>144</v>
      </c>
      <c r="L203" s="45"/>
      <c r="M203" s="212" t="s">
        <v>19</v>
      </c>
      <c r="N203" s="213" t="s">
        <v>47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145</v>
      </c>
      <c r="AT203" s="216" t="s">
        <v>140</v>
      </c>
      <c r="AU203" s="216" t="s">
        <v>146</v>
      </c>
      <c r="AY203" s="18" t="s">
        <v>137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146</v>
      </c>
      <c r="BK203" s="217">
        <f>ROUND(I203*H203,2)</f>
        <v>0</v>
      </c>
      <c r="BL203" s="18" t="s">
        <v>145</v>
      </c>
      <c r="BM203" s="216" t="s">
        <v>324</v>
      </c>
    </row>
    <row r="204" s="2" customFormat="1">
      <c r="A204" s="39"/>
      <c r="B204" s="40"/>
      <c r="C204" s="41"/>
      <c r="D204" s="218" t="s">
        <v>148</v>
      </c>
      <c r="E204" s="41"/>
      <c r="F204" s="219" t="s">
        <v>325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146</v>
      </c>
    </row>
    <row r="205" s="2" customFormat="1" ht="16.5" customHeight="1">
      <c r="A205" s="39"/>
      <c r="B205" s="40"/>
      <c r="C205" s="256" t="s">
        <v>326</v>
      </c>
      <c r="D205" s="256" t="s">
        <v>265</v>
      </c>
      <c r="E205" s="257" t="s">
        <v>327</v>
      </c>
      <c r="F205" s="258" t="s">
        <v>328</v>
      </c>
      <c r="G205" s="259" t="s">
        <v>154</v>
      </c>
      <c r="H205" s="260">
        <v>1</v>
      </c>
      <c r="I205" s="261"/>
      <c r="J205" s="262">
        <f>ROUND(I205*H205,2)</f>
        <v>0</v>
      </c>
      <c r="K205" s="258" t="s">
        <v>19</v>
      </c>
      <c r="L205" s="263"/>
      <c r="M205" s="264" t="s">
        <v>19</v>
      </c>
      <c r="N205" s="265" t="s">
        <v>47</v>
      </c>
      <c r="O205" s="85"/>
      <c r="P205" s="214">
        <f>O205*H205</f>
        <v>0</v>
      </c>
      <c r="Q205" s="214">
        <v>0.00013999999999999999</v>
      </c>
      <c r="R205" s="214">
        <f>Q205*H205</f>
        <v>0.00013999999999999999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194</v>
      </c>
      <c r="AT205" s="216" t="s">
        <v>265</v>
      </c>
      <c r="AU205" s="216" t="s">
        <v>146</v>
      </c>
      <c r="AY205" s="18" t="s">
        <v>137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146</v>
      </c>
      <c r="BK205" s="217">
        <f>ROUND(I205*H205,2)</f>
        <v>0</v>
      </c>
      <c r="BL205" s="18" t="s">
        <v>145</v>
      </c>
      <c r="BM205" s="216" t="s">
        <v>329</v>
      </c>
    </row>
    <row r="206" s="2" customFormat="1" ht="24.15" customHeight="1">
      <c r="A206" s="39"/>
      <c r="B206" s="40"/>
      <c r="C206" s="205" t="s">
        <v>330</v>
      </c>
      <c r="D206" s="205" t="s">
        <v>140</v>
      </c>
      <c r="E206" s="206" t="s">
        <v>331</v>
      </c>
      <c r="F206" s="207" t="s">
        <v>332</v>
      </c>
      <c r="G206" s="208" t="s">
        <v>143</v>
      </c>
      <c r="H206" s="209">
        <v>279.24000000000001</v>
      </c>
      <c r="I206" s="210"/>
      <c r="J206" s="211">
        <f>ROUND(I206*H206,2)</f>
        <v>0</v>
      </c>
      <c r="K206" s="207" t="s">
        <v>144</v>
      </c>
      <c r="L206" s="45"/>
      <c r="M206" s="212" t="s">
        <v>19</v>
      </c>
      <c r="N206" s="213" t="s">
        <v>47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0.26100000000000001</v>
      </c>
      <c r="T206" s="215">
        <f>S206*H206</f>
        <v>72.881640000000004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145</v>
      </c>
      <c r="AT206" s="216" t="s">
        <v>140</v>
      </c>
      <c r="AU206" s="216" t="s">
        <v>146</v>
      </c>
      <c r="AY206" s="18" t="s">
        <v>137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146</v>
      </c>
      <c r="BK206" s="217">
        <f>ROUND(I206*H206,2)</f>
        <v>0</v>
      </c>
      <c r="BL206" s="18" t="s">
        <v>145</v>
      </c>
      <c r="BM206" s="216" t="s">
        <v>333</v>
      </c>
    </row>
    <row r="207" s="2" customFormat="1">
      <c r="A207" s="39"/>
      <c r="B207" s="40"/>
      <c r="C207" s="41"/>
      <c r="D207" s="218" t="s">
        <v>148</v>
      </c>
      <c r="E207" s="41"/>
      <c r="F207" s="219" t="s">
        <v>334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148</v>
      </c>
      <c r="AU207" s="18" t="s">
        <v>146</v>
      </c>
    </row>
    <row r="208" s="13" customFormat="1">
      <c r="A208" s="13"/>
      <c r="B208" s="223"/>
      <c r="C208" s="224"/>
      <c r="D208" s="225" t="s">
        <v>150</v>
      </c>
      <c r="E208" s="226" t="s">
        <v>19</v>
      </c>
      <c r="F208" s="227" t="s">
        <v>335</v>
      </c>
      <c r="G208" s="224"/>
      <c r="H208" s="228">
        <v>279.24000000000001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150</v>
      </c>
      <c r="AU208" s="234" t="s">
        <v>146</v>
      </c>
      <c r="AV208" s="13" t="s">
        <v>146</v>
      </c>
      <c r="AW208" s="13" t="s">
        <v>36</v>
      </c>
      <c r="AX208" s="13" t="s">
        <v>83</v>
      </c>
      <c r="AY208" s="234" t="s">
        <v>137</v>
      </c>
    </row>
    <row r="209" s="2" customFormat="1" ht="16.5" customHeight="1">
      <c r="A209" s="39"/>
      <c r="B209" s="40"/>
      <c r="C209" s="205" t="s">
        <v>336</v>
      </c>
      <c r="D209" s="205" t="s">
        <v>140</v>
      </c>
      <c r="E209" s="206" t="s">
        <v>337</v>
      </c>
      <c r="F209" s="207" t="s">
        <v>338</v>
      </c>
      <c r="G209" s="208" t="s">
        <v>273</v>
      </c>
      <c r="H209" s="209">
        <v>4.2300000000000004</v>
      </c>
      <c r="I209" s="210"/>
      <c r="J209" s="211">
        <f>ROUND(I209*H209,2)</f>
        <v>0</v>
      </c>
      <c r="K209" s="207" t="s">
        <v>144</v>
      </c>
      <c r="L209" s="45"/>
      <c r="M209" s="212" t="s">
        <v>19</v>
      </c>
      <c r="N209" s="213" t="s">
        <v>47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2.2000000000000002</v>
      </c>
      <c r="T209" s="215">
        <f>S209*H209</f>
        <v>9.3060000000000009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145</v>
      </c>
      <c r="AT209" s="216" t="s">
        <v>140</v>
      </c>
      <c r="AU209" s="216" t="s">
        <v>146</v>
      </c>
      <c r="AY209" s="18" t="s">
        <v>137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146</v>
      </c>
      <c r="BK209" s="217">
        <f>ROUND(I209*H209,2)</f>
        <v>0</v>
      </c>
      <c r="BL209" s="18" t="s">
        <v>145</v>
      </c>
      <c r="BM209" s="216" t="s">
        <v>339</v>
      </c>
    </row>
    <row r="210" s="2" customFormat="1">
      <c r="A210" s="39"/>
      <c r="B210" s="40"/>
      <c r="C210" s="41"/>
      <c r="D210" s="218" t="s">
        <v>148</v>
      </c>
      <c r="E210" s="41"/>
      <c r="F210" s="219" t="s">
        <v>340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148</v>
      </c>
      <c r="AU210" s="18" t="s">
        <v>146</v>
      </c>
    </row>
    <row r="211" s="14" customFormat="1">
      <c r="A211" s="14"/>
      <c r="B211" s="235"/>
      <c r="C211" s="236"/>
      <c r="D211" s="225" t="s">
        <v>150</v>
      </c>
      <c r="E211" s="237" t="s">
        <v>19</v>
      </c>
      <c r="F211" s="238" t="s">
        <v>341</v>
      </c>
      <c r="G211" s="236"/>
      <c r="H211" s="237" t="s">
        <v>19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150</v>
      </c>
      <c r="AU211" s="244" t="s">
        <v>146</v>
      </c>
      <c r="AV211" s="14" t="s">
        <v>83</v>
      </c>
      <c r="AW211" s="14" t="s">
        <v>36</v>
      </c>
      <c r="AX211" s="14" t="s">
        <v>75</v>
      </c>
      <c r="AY211" s="244" t="s">
        <v>137</v>
      </c>
    </row>
    <row r="212" s="13" customFormat="1">
      <c r="A212" s="13"/>
      <c r="B212" s="223"/>
      <c r="C212" s="224"/>
      <c r="D212" s="225" t="s">
        <v>150</v>
      </c>
      <c r="E212" s="226" t="s">
        <v>19</v>
      </c>
      <c r="F212" s="227" t="s">
        <v>342</v>
      </c>
      <c r="G212" s="224"/>
      <c r="H212" s="228">
        <v>4.2300000000000004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150</v>
      </c>
      <c r="AU212" s="234" t="s">
        <v>146</v>
      </c>
      <c r="AV212" s="13" t="s">
        <v>146</v>
      </c>
      <c r="AW212" s="13" t="s">
        <v>36</v>
      </c>
      <c r="AX212" s="13" t="s">
        <v>83</v>
      </c>
      <c r="AY212" s="234" t="s">
        <v>137</v>
      </c>
    </row>
    <row r="213" s="2" customFormat="1" ht="16.5" customHeight="1">
      <c r="A213" s="39"/>
      <c r="B213" s="40"/>
      <c r="C213" s="205" t="s">
        <v>343</v>
      </c>
      <c r="D213" s="205" t="s">
        <v>140</v>
      </c>
      <c r="E213" s="206" t="s">
        <v>344</v>
      </c>
      <c r="F213" s="207" t="s">
        <v>345</v>
      </c>
      <c r="G213" s="208" t="s">
        <v>143</v>
      </c>
      <c r="H213" s="209">
        <v>23.503</v>
      </c>
      <c r="I213" s="210"/>
      <c r="J213" s="211">
        <f>ROUND(I213*H213,2)</f>
        <v>0</v>
      </c>
      <c r="K213" s="207" t="s">
        <v>144</v>
      </c>
      <c r="L213" s="45"/>
      <c r="M213" s="212" t="s">
        <v>19</v>
      </c>
      <c r="N213" s="213" t="s">
        <v>47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0.089999999999999997</v>
      </c>
      <c r="T213" s="215">
        <f>S213*H213</f>
        <v>2.1152699999999998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145</v>
      </c>
      <c r="AT213" s="216" t="s">
        <v>140</v>
      </c>
      <c r="AU213" s="216" t="s">
        <v>146</v>
      </c>
      <c r="AY213" s="18" t="s">
        <v>137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146</v>
      </c>
      <c r="BK213" s="217">
        <f>ROUND(I213*H213,2)</f>
        <v>0</v>
      </c>
      <c r="BL213" s="18" t="s">
        <v>145</v>
      </c>
      <c r="BM213" s="216" t="s">
        <v>346</v>
      </c>
    </row>
    <row r="214" s="2" customFormat="1">
      <c r="A214" s="39"/>
      <c r="B214" s="40"/>
      <c r="C214" s="41"/>
      <c r="D214" s="218" t="s">
        <v>148</v>
      </c>
      <c r="E214" s="41"/>
      <c r="F214" s="219" t="s">
        <v>347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148</v>
      </c>
      <c r="AU214" s="18" t="s">
        <v>146</v>
      </c>
    </row>
    <row r="215" s="14" customFormat="1">
      <c r="A215" s="14"/>
      <c r="B215" s="235"/>
      <c r="C215" s="236"/>
      <c r="D215" s="225" t="s">
        <v>150</v>
      </c>
      <c r="E215" s="237" t="s">
        <v>19</v>
      </c>
      <c r="F215" s="238" t="s">
        <v>348</v>
      </c>
      <c r="G215" s="236"/>
      <c r="H215" s="237" t="s">
        <v>19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150</v>
      </c>
      <c r="AU215" s="244" t="s">
        <v>146</v>
      </c>
      <c r="AV215" s="14" t="s">
        <v>83</v>
      </c>
      <c r="AW215" s="14" t="s">
        <v>36</v>
      </c>
      <c r="AX215" s="14" t="s">
        <v>75</v>
      </c>
      <c r="AY215" s="244" t="s">
        <v>137</v>
      </c>
    </row>
    <row r="216" s="13" customFormat="1">
      <c r="A216" s="13"/>
      <c r="B216" s="223"/>
      <c r="C216" s="224"/>
      <c r="D216" s="225" t="s">
        <v>150</v>
      </c>
      <c r="E216" s="226" t="s">
        <v>19</v>
      </c>
      <c r="F216" s="227" t="s">
        <v>349</v>
      </c>
      <c r="G216" s="224"/>
      <c r="H216" s="228">
        <v>23.503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150</v>
      </c>
      <c r="AU216" s="234" t="s">
        <v>146</v>
      </c>
      <c r="AV216" s="13" t="s">
        <v>146</v>
      </c>
      <c r="AW216" s="13" t="s">
        <v>36</v>
      </c>
      <c r="AX216" s="13" t="s">
        <v>83</v>
      </c>
      <c r="AY216" s="234" t="s">
        <v>137</v>
      </c>
    </row>
    <row r="217" s="2" customFormat="1" ht="24.15" customHeight="1">
      <c r="A217" s="39"/>
      <c r="B217" s="40"/>
      <c r="C217" s="205" t="s">
        <v>350</v>
      </c>
      <c r="D217" s="205" t="s">
        <v>140</v>
      </c>
      <c r="E217" s="206" t="s">
        <v>351</v>
      </c>
      <c r="F217" s="207" t="s">
        <v>352</v>
      </c>
      <c r="G217" s="208" t="s">
        <v>143</v>
      </c>
      <c r="H217" s="209">
        <v>48</v>
      </c>
      <c r="I217" s="210"/>
      <c r="J217" s="211">
        <f>ROUND(I217*H217,2)</f>
        <v>0</v>
      </c>
      <c r="K217" s="207" t="s">
        <v>144</v>
      </c>
      <c r="L217" s="45"/>
      <c r="M217" s="212" t="s">
        <v>19</v>
      </c>
      <c r="N217" s="213" t="s">
        <v>47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0.075999999999999998</v>
      </c>
      <c r="T217" s="215">
        <f>S217*H217</f>
        <v>3.6479999999999997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145</v>
      </c>
      <c r="AT217" s="216" t="s">
        <v>140</v>
      </c>
      <c r="AU217" s="216" t="s">
        <v>146</v>
      </c>
      <c r="AY217" s="18" t="s">
        <v>137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146</v>
      </c>
      <c r="BK217" s="217">
        <f>ROUND(I217*H217,2)</f>
        <v>0</v>
      </c>
      <c r="BL217" s="18" t="s">
        <v>145</v>
      </c>
      <c r="BM217" s="216" t="s">
        <v>353</v>
      </c>
    </row>
    <row r="218" s="2" customFormat="1">
      <c r="A218" s="39"/>
      <c r="B218" s="40"/>
      <c r="C218" s="41"/>
      <c r="D218" s="218" t="s">
        <v>148</v>
      </c>
      <c r="E218" s="41"/>
      <c r="F218" s="219" t="s">
        <v>354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148</v>
      </c>
      <c r="AU218" s="18" t="s">
        <v>146</v>
      </c>
    </row>
    <row r="219" s="14" customFormat="1">
      <c r="A219" s="14"/>
      <c r="B219" s="235"/>
      <c r="C219" s="236"/>
      <c r="D219" s="225" t="s">
        <v>150</v>
      </c>
      <c r="E219" s="237" t="s">
        <v>19</v>
      </c>
      <c r="F219" s="238" t="s">
        <v>355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150</v>
      </c>
      <c r="AU219" s="244" t="s">
        <v>146</v>
      </c>
      <c r="AV219" s="14" t="s">
        <v>83</v>
      </c>
      <c r="AW219" s="14" t="s">
        <v>36</v>
      </c>
      <c r="AX219" s="14" t="s">
        <v>75</v>
      </c>
      <c r="AY219" s="244" t="s">
        <v>137</v>
      </c>
    </row>
    <row r="220" s="13" customFormat="1">
      <c r="A220" s="13"/>
      <c r="B220" s="223"/>
      <c r="C220" s="224"/>
      <c r="D220" s="225" t="s">
        <v>150</v>
      </c>
      <c r="E220" s="226" t="s">
        <v>19</v>
      </c>
      <c r="F220" s="227" t="s">
        <v>356</v>
      </c>
      <c r="G220" s="224"/>
      <c r="H220" s="228">
        <v>48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150</v>
      </c>
      <c r="AU220" s="234" t="s">
        <v>146</v>
      </c>
      <c r="AV220" s="13" t="s">
        <v>146</v>
      </c>
      <c r="AW220" s="13" t="s">
        <v>36</v>
      </c>
      <c r="AX220" s="13" t="s">
        <v>83</v>
      </c>
      <c r="AY220" s="234" t="s">
        <v>137</v>
      </c>
    </row>
    <row r="221" s="2" customFormat="1" ht="24.15" customHeight="1">
      <c r="A221" s="39"/>
      <c r="B221" s="40"/>
      <c r="C221" s="205" t="s">
        <v>357</v>
      </c>
      <c r="D221" s="205" t="s">
        <v>140</v>
      </c>
      <c r="E221" s="206" t="s">
        <v>358</v>
      </c>
      <c r="F221" s="207" t="s">
        <v>359</v>
      </c>
      <c r="G221" s="208" t="s">
        <v>203</v>
      </c>
      <c r="H221" s="209">
        <v>3.2000000000000002</v>
      </c>
      <c r="I221" s="210"/>
      <c r="J221" s="211">
        <f>ROUND(I221*H221,2)</f>
        <v>0</v>
      </c>
      <c r="K221" s="207" t="s">
        <v>144</v>
      </c>
      <c r="L221" s="45"/>
      <c r="M221" s="212" t="s">
        <v>19</v>
      </c>
      <c r="N221" s="213" t="s">
        <v>47</v>
      </c>
      <c r="O221" s="85"/>
      <c r="P221" s="214">
        <f>O221*H221</f>
        <v>0</v>
      </c>
      <c r="Q221" s="214">
        <v>0.001127</v>
      </c>
      <c r="R221" s="214">
        <f>Q221*H221</f>
        <v>0.0036064000000000001</v>
      </c>
      <c r="S221" s="214">
        <v>0.010999999999999999</v>
      </c>
      <c r="T221" s="215">
        <f>S221*H221</f>
        <v>0.035200000000000002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145</v>
      </c>
      <c r="AT221" s="216" t="s">
        <v>140</v>
      </c>
      <c r="AU221" s="216" t="s">
        <v>146</v>
      </c>
      <c r="AY221" s="18" t="s">
        <v>137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146</v>
      </c>
      <c r="BK221" s="217">
        <f>ROUND(I221*H221,2)</f>
        <v>0</v>
      </c>
      <c r="BL221" s="18" t="s">
        <v>145</v>
      </c>
      <c r="BM221" s="216" t="s">
        <v>360</v>
      </c>
    </row>
    <row r="222" s="2" customFormat="1">
      <c r="A222" s="39"/>
      <c r="B222" s="40"/>
      <c r="C222" s="41"/>
      <c r="D222" s="218" t="s">
        <v>148</v>
      </c>
      <c r="E222" s="41"/>
      <c r="F222" s="219" t="s">
        <v>361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148</v>
      </c>
      <c r="AU222" s="18" t="s">
        <v>146</v>
      </c>
    </row>
    <row r="223" s="13" customFormat="1">
      <c r="A223" s="13"/>
      <c r="B223" s="223"/>
      <c r="C223" s="224"/>
      <c r="D223" s="225" t="s">
        <v>150</v>
      </c>
      <c r="E223" s="226" t="s">
        <v>19</v>
      </c>
      <c r="F223" s="227" t="s">
        <v>362</v>
      </c>
      <c r="G223" s="224"/>
      <c r="H223" s="228">
        <v>3.2000000000000002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150</v>
      </c>
      <c r="AU223" s="234" t="s">
        <v>146</v>
      </c>
      <c r="AV223" s="13" t="s">
        <v>146</v>
      </c>
      <c r="AW223" s="13" t="s">
        <v>36</v>
      </c>
      <c r="AX223" s="13" t="s">
        <v>83</v>
      </c>
      <c r="AY223" s="234" t="s">
        <v>137</v>
      </c>
    </row>
    <row r="224" s="12" customFormat="1" ht="22.8" customHeight="1">
      <c r="A224" s="12"/>
      <c r="B224" s="189"/>
      <c r="C224" s="190"/>
      <c r="D224" s="191" t="s">
        <v>74</v>
      </c>
      <c r="E224" s="203" t="s">
        <v>363</v>
      </c>
      <c r="F224" s="203" t="s">
        <v>364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SUM(P225:P235)</f>
        <v>0</v>
      </c>
      <c r="Q224" s="197"/>
      <c r="R224" s="198">
        <f>SUM(R225:R235)</f>
        <v>0</v>
      </c>
      <c r="S224" s="197"/>
      <c r="T224" s="199">
        <f>SUM(T225:T235)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83</v>
      </c>
      <c r="AT224" s="201" t="s">
        <v>74</v>
      </c>
      <c r="AU224" s="201" t="s">
        <v>83</v>
      </c>
      <c r="AY224" s="200" t="s">
        <v>137</v>
      </c>
      <c r="BK224" s="202">
        <f>SUM(BK225:BK235)</f>
        <v>0</v>
      </c>
    </row>
    <row r="225" s="2" customFormat="1" ht="24.15" customHeight="1">
      <c r="A225" s="39"/>
      <c r="B225" s="40"/>
      <c r="C225" s="205" t="s">
        <v>365</v>
      </c>
      <c r="D225" s="205" t="s">
        <v>140</v>
      </c>
      <c r="E225" s="206" t="s">
        <v>366</v>
      </c>
      <c r="F225" s="207" t="s">
        <v>367</v>
      </c>
      <c r="G225" s="208" t="s">
        <v>285</v>
      </c>
      <c r="H225" s="209">
        <v>97.287999999999997</v>
      </c>
      <c r="I225" s="210"/>
      <c r="J225" s="211">
        <f>ROUND(I225*H225,2)</f>
        <v>0</v>
      </c>
      <c r="K225" s="207" t="s">
        <v>144</v>
      </c>
      <c r="L225" s="45"/>
      <c r="M225" s="212" t="s">
        <v>19</v>
      </c>
      <c r="N225" s="213" t="s">
        <v>47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145</v>
      </c>
      <c r="AT225" s="216" t="s">
        <v>140</v>
      </c>
      <c r="AU225" s="216" t="s">
        <v>146</v>
      </c>
      <c r="AY225" s="18" t="s">
        <v>137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146</v>
      </c>
      <c r="BK225" s="217">
        <f>ROUND(I225*H225,2)</f>
        <v>0</v>
      </c>
      <c r="BL225" s="18" t="s">
        <v>145</v>
      </c>
      <c r="BM225" s="216" t="s">
        <v>368</v>
      </c>
    </row>
    <row r="226" s="2" customFormat="1">
      <c r="A226" s="39"/>
      <c r="B226" s="40"/>
      <c r="C226" s="41"/>
      <c r="D226" s="218" t="s">
        <v>148</v>
      </c>
      <c r="E226" s="41"/>
      <c r="F226" s="219" t="s">
        <v>369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146</v>
      </c>
    </row>
    <row r="227" s="2" customFormat="1" ht="33" customHeight="1">
      <c r="A227" s="39"/>
      <c r="B227" s="40"/>
      <c r="C227" s="205" t="s">
        <v>370</v>
      </c>
      <c r="D227" s="205" t="s">
        <v>140</v>
      </c>
      <c r="E227" s="206" t="s">
        <v>371</v>
      </c>
      <c r="F227" s="207" t="s">
        <v>372</v>
      </c>
      <c r="G227" s="208" t="s">
        <v>285</v>
      </c>
      <c r="H227" s="209">
        <v>4864.3999999999996</v>
      </c>
      <c r="I227" s="210"/>
      <c r="J227" s="211">
        <f>ROUND(I227*H227,2)</f>
        <v>0</v>
      </c>
      <c r="K227" s="207" t="s">
        <v>144</v>
      </c>
      <c r="L227" s="45"/>
      <c r="M227" s="212" t="s">
        <v>19</v>
      </c>
      <c r="N227" s="213" t="s">
        <v>47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145</v>
      </c>
      <c r="AT227" s="216" t="s">
        <v>140</v>
      </c>
      <c r="AU227" s="216" t="s">
        <v>146</v>
      </c>
      <c r="AY227" s="18" t="s">
        <v>137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146</v>
      </c>
      <c r="BK227" s="217">
        <f>ROUND(I227*H227,2)</f>
        <v>0</v>
      </c>
      <c r="BL227" s="18" t="s">
        <v>145</v>
      </c>
      <c r="BM227" s="216" t="s">
        <v>373</v>
      </c>
    </row>
    <row r="228" s="2" customFormat="1">
      <c r="A228" s="39"/>
      <c r="B228" s="40"/>
      <c r="C228" s="41"/>
      <c r="D228" s="218" t="s">
        <v>148</v>
      </c>
      <c r="E228" s="41"/>
      <c r="F228" s="219" t="s">
        <v>374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148</v>
      </c>
      <c r="AU228" s="18" t="s">
        <v>146</v>
      </c>
    </row>
    <row r="229" s="13" customFormat="1">
      <c r="A229" s="13"/>
      <c r="B229" s="223"/>
      <c r="C229" s="224"/>
      <c r="D229" s="225" t="s">
        <v>150</v>
      </c>
      <c r="E229" s="224"/>
      <c r="F229" s="227" t="s">
        <v>375</v>
      </c>
      <c r="G229" s="224"/>
      <c r="H229" s="228">
        <v>4864.3999999999996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150</v>
      </c>
      <c r="AU229" s="234" t="s">
        <v>146</v>
      </c>
      <c r="AV229" s="13" t="s">
        <v>146</v>
      </c>
      <c r="AW229" s="13" t="s">
        <v>4</v>
      </c>
      <c r="AX229" s="13" t="s">
        <v>83</v>
      </c>
      <c r="AY229" s="234" t="s">
        <v>137</v>
      </c>
    </row>
    <row r="230" s="2" customFormat="1" ht="21.75" customHeight="1">
      <c r="A230" s="39"/>
      <c r="B230" s="40"/>
      <c r="C230" s="205" t="s">
        <v>376</v>
      </c>
      <c r="D230" s="205" t="s">
        <v>140</v>
      </c>
      <c r="E230" s="206" t="s">
        <v>377</v>
      </c>
      <c r="F230" s="207" t="s">
        <v>378</v>
      </c>
      <c r="G230" s="208" t="s">
        <v>285</v>
      </c>
      <c r="H230" s="209">
        <v>97.287999999999997</v>
      </c>
      <c r="I230" s="210"/>
      <c r="J230" s="211">
        <f>ROUND(I230*H230,2)</f>
        <v>0</v>
      </c>
      <c r="K230" s="207" t="s">
        <v>144</v>
      </c>
      <c r="L230" s="45"/>
      <c r="M230" s="212" t="s">
        <v>19</v>
      </c>
      <c r="N230" s="213" t="s">
        <v>47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145</v>
      </c>
      <c r="AT230" s="216" t="s">
        <v>140</v>
      </c>
      <c r="AU230" s="216" t="s">
        <v>146</v>
      </c>
      <c r="AY230" s="18" t="s">
        <v>137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146</v>
      </c>
      <c r="BK230" s="217">
        <f>ROUND(I230*H230,2)</f>
        <v>0</v>
      </c>
      <c r="BL230" s="18" t="s">
        <v>145</v>
      </c>
      <c r="BM230" s="216" t="s">
        <v>379</v>
      </c>
    </row>
    <row r="231" s="2" customFormat="1">
      <c r="A231" s="39"/>
      <c r="B231" s="40"/>
      <c r="C231" s="41"/>
      <c r="D231" s="218" t="s">
        <v>148</v>
      </c>
      <c r="E231" s="41"/>
      <c r="F231" s="219" t="s">
        <v>380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148</v>
      </c>
      <c r="AU231" s="18" t="s">
        <v>146</v>
      </c>
    </row>
    <row r="232" s="2" customFormat="1" ht="24.15" customHeight="1">
      <c r="A232" s="39"/>
      <c r="B232" s="40"/>
      <c r="C232" s="205" t="s">
        <v>381</v>
      </c>
      <c r="D232" s="205" t="s">
        <v>140</v>
      </c>
      <c r="E232" s="206" t="s">
        <v>382</v>
      </c>
      <c r="F232" s="207" t="s">
        <v>383</v>
      </c>
      <c r="G232" s="208" t="s">
        <v>285</v>
      </c>
      <c r="H232" s="209">
        <v>2918.6399999999999</v>
      </c>
      <c r="I232" s="210"/>
      <c r="J232" s="211">
        <f>ROUND(I232*H232,2)</f>
        <v>0</v>
      </c>
      <c r="K232" s="207" t="s">
        <v>144</v>
      </c>
      <c r="L232" s="45"/>
      <c r="M232" s="212" t="s">
        <v>19</v>
      </c>
      <c r="N232" s="213" t="s">
        <v>47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145</v>
      </c>
      <c r="AT232" s="216" t="s">
        <v>140</v>
      </c>
      <c r="AU232" s="216" t="s">
        <v>146</v>
      </c>
      <c r="AY232" s="18" t="s">
        <v>137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146</v>
      </c>
      <c r="BK232" s="217">
        <f>ROUND(I232*H232,2)</f>
        <v>0</v>
      </c>
      <c r="BL232" s="18" t="s">
        <v>145</v>
      </c>
      <c r="BM232" s="216" t="s">
        <v>384</v>
      </c>
    </row>
    <row r="233" s="2" customFormat="1">
      <c r="A233" s="39"/>
      <c r="B233" s="40"/>
      <c r="C233" s="41"/>
      <c r="D233" s="218" t="s">
        <v>148</v>
      </c>
      <c r="E233" s="41"/>
      <c r="F233" s="219" t="s">
        <v>385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146</v>
      </c>
    </row>
    <row r="234" s="13" customFormat="1">
      <c r="A234" s="13"/>
      <c r="B234" s="223"/>
      <c r="C234" s="224"/>
      <c r="D234" s="225" t="s">
        <v>150</v>
      </c>
      <c r="E234" s="224"/>
      <c r="F234" s="227" t="s">
        <v>386</v>
      </c>
      <c r="G234" s="224"/>
      <c r="H234" s="228">
        <v>2918.6399999999999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150</v>
      </c>
      <c r="AU234" s="234" t="s">
        <v>146</v>
      </c>
      <c r="AV234" s="13" t="s">
        <v>146</v>
      </c>
      <c r="AW234" s="13" t="s">
        <v>4</v>
      </c>
      <c r="AX234" s="13" t="s">
        <v>83</v>
      </c>
      <c r="AY234" s="234" t="s">
        <v>137</v>
      </c>
    </row>
    <row r="235" s="2" customFormat="1" ht="24.15" customHeight="1">
      <c r="A235" s="39"/>
      <c r="B235" s="40"/>
      <c r="C235" s="205" t="s">
        <v>387</v>
      </c>
      <c r="D235" s="205" t="s">
        <v>140</v>
      </c>
      <c r="E235" s="206" t="s">
        <v>388</v>
      </c>
      <c r="F235" s="207" t="s">
        <v>389</v>
      </c>
      <c r="G235" s="208" t="s">
        <v>285</v>
      </c>
      <c r="H235" s="209">
        <v>97.287999999999997</v>
      </c>
      <c r="I235" s="210"/>
      <c r="J235" s="211">
        <f>ROUND(I235*H235,2)</f>
        <v>0</v>
      </c>
      <c r="K235" s="207" t="s">
        <v>215</v>
      </c>
      <c r="L235" s="45"/>
      <c r="M235" s="212" t="s">
        <v>19</v>
      </c>
      <c r="N235" s="213" t="s">
        <v>47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145</v>
      </c>
      <c r="AT235" s="216" t="s">
        <v>140</v>
      </c>
      <c r="AU235" s="216" t="s">
        <v>146</v>
      </c>
      <c r="AY235" s="18" t="s">
        <v>137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146</v>
      </c>
      <c r="BK235" s="217">
        <f>ROUND(I235*H235,2)</f>
        <v>0</v>
      </c>
      <c r="BL235" s="18" t="s">
        <v>145</v>
      </c>
      <c r="BM235" s="216" t="s">
        <v>390</v>
      </c>
    </row>
    <row r="236" s="12" customFormat="1" ht="22.8" customHeight="1">
      <c r="A236" s="12"/>
      <c r="B236" s="189"/>
      <c r="C236" s="190"/>
      <c r="D236" s="191" t="s">
        <v>74</v>
      </c>
      <c r="E236" s="203" t="s">
        <v>391</v>
      </c>
      <c r="F236" s="203" t="s">
        <v>392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SUM(P237:P238)</f>
        <v>0</v>
      </c>
      <c r="Q236" s="197"/>
      <c r="R236" s="198">
        <f>SUM(R237:R238)</f>
        <v>0</v>
      </c>
      <c r="S236" s="197"/>
      <c r="T236" s="199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83</v>
      </c>
      <c r="AT236" s="201" t="s">
        <v>74</v>
      </c>
      <c r="AU236" s="201" t="s">
        <v>83</v>
      </c>
      <c r="AY236" s="200" t="s">
        <v>137</v>
      </c>
      <c r="BK236" s="202">
        <f>SUM(BK237:BK238)</f>
        <v>0</v>
      </c>
    </row>
    <row r="237" s="2" customFormat="1" ht="37.8" customHeight="1">
      <c r="A237" s="39"/>
      <c r="B237" s="40"/>
      <c r="C237" s="205" t="s">
        <v>393</v>
      </c>
      <c r="D237" s="205" t="s">
        <v>140</v>
      </c>
      <c r="E237" s="206" t="s">
        <v>394</v>
      </c>
      <c r="F237" s="207" t="s">
        <v>395</v>
      </c>
      <c r="G237" s="208" t="s">
        <v>285</v>
      </c>
      <c r="H237" s="209">
        <v>50.151000000000003</v>
      </c>
      <c r="I237" s="210"/>
      <c r="J237" s="211">
        <f>ROUND(I237*H237,2)</f>
        <v>0</v>
      </c>
      <c r="K237" s="207" t="s">
        <v>144</v>
      </c>
      <c r="L237" s="45"/>
      <c r="M237" s="212" t="s">
        <v>19</v>
      </c>
      <c r="N237" s="213" t="s">
        <v>47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145</v>
      </c>
      <c r="AT237" s="216" t="s">
        <v>140</v>
      </c>
      <c r="AU237" s="216" t="s">
        <v>146</v>
      </c>
      <c r="AY237" s="18" t="s">
        <v>137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146</v>
      </c>
      <c r="BK237" s="217">
        <f>ROUND(I237*H237,2)</f>
        <v>0</v>
      </c>
      <c r="BL237" s="18" t="s">
        <v>145</v>
      </c>
      <c r="BM237" s="216" t="s">
        <v>396</v>
      </c>
    </row>
    <row r="238" s="2" customFormat="1">
      <c r="A238" s="39"/>
      <c r="B238" s="40"/>
      <c r="C238" s="41"/>
      <c r="D238" s="218" t="s">
        <v>148</v>
      </c>
      <c r="E238" s="41"/>
      <c r="F238" s="219" t="s">
        <v>397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148</v>
      </c>
      <c r="AU238" s="18" t="s">
        <v>146</v>
      </c>
    </row>
    <row r="239" s="12" customFormat="1" ht="25.92" customHeight="1">
      <c r="A239" s="12"/>
      <c r="B239" s="189"/>
      <c r="C239" s="190"/>
      <c r="D239" s="191" t="s">
        <v>74</v>
      </c>
      <c r="E239" s="192" t="s">
        <v>398</v>
      </c>
      <c r="F239" s="192" t="s">
        <v>399</v>
      </c>
      <c r="G239" s="190"/>
      <c r="H239" s="190"/>
      <c r="I239" s="193"/>
      <c r="J239" s="194">
        <f>BK239</f>
        <v>0</v>
      </c>
      <c r="K239" s="190"/>
      <c r="L239" s="195"/>
      <c r="M239" s="196"/>
      <c r="N239" s="197"/>
      <c r="O239" s="197"/>
      <c r="P239" s="198">
        <f>P240+P263+P277+P300+P325+P359+P364+P380+P388+P435+P461+P471+P515+P524+P550+P583+P621+P626</f>
        <v>0</v>
      </c>
      <c r="Q239" s="197"/>
      <c r="R239" s="198">
        <f>R240+R263+R277+R300+R325+R359+R364+R380+R388+R435+R461+R471+R515+R524+R550+R583+R621+R626</f>
        <v>11.967245207100001</v>
      </c>
      <c r="S239" s="197"/>
      <c r="T239" s="199">
        <f>T240+T263+T277+T300+T325+T359+T364+T380+T388+T435+T461+T471+T515+T524+T550+T583+T621+T626</f>
        <v>9.3021706300000009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146</v>
      </c>
      <c r="AT239" s="201" t="s">
        <v>74</v>
      </c>
      <c r="AU239" s="201" t="s">
        <v>75</v>
      </c>
      <c r="AY239" s="200" t="s">
        <v>137</v>
      </c>
      <c r="BK239" s="202">
        <f>BK240+BK263+BK277+BK300+BK325+BK359+BK364+BK380+BK388+BK435+BK461+BK471+BK515+BK524+BK550+BK583+BK621+BK626</f>
        <v>0</v>
      </c>
    </row>
    <row r="240" s="12" customFormat="1" ht="22.8" customHeight="1">
      <c r="A240" s="12"/>
      <c r="B240" s="189"/>
      <c r="C240" s="190"/>
      <c r="D240" s="191" t="s">
        <v>74</v>
      </c>
      <c r="E240" s="203" t="s">
        <v>400</v>
      </c>
      <c r="F240" s="203" t="s">
        <v>401</v>
      </c>
      <c r="G240" s="190"/>
      <c r="H240" s="190"/>
      <c r="I240" s="193"/>
      <c r="J240" s="204">
        <f>BK240</f>
        <v>0</v>
      </c>
      <c r="K240" s="190"/>
      <c r="L240" s="195"/>
      <c r="M240" s="196"/>
      <c r="N240" s="197"/>
      <c r="O240" s="197"/>
      <c r="P240" s="198">
        <f>SUM(P241:P262)</f>
        <v>0</v>
      </c>
      <c r="Q240" s="197"/>
      <c r="R240" s="198">
        <f>SUM(R241:R262)</f>
        <v>0.46897946974999993</v>
      </c>
      <c r="S240" s="197"/>
      <c r="T240" s="199">
        <f>SUM(T241:T262)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0" t="s">
        <v>146</v>
      </c>
      <c r="AT240" s="201" t="s">
        <v>74</v>
      </c>
      <c r="AU240" s="201" t="s">
        <v>83</v>
      </c>
      <c r="AY240" s="200" t="s">
        <v>137</v>
      </c>
      <c r="BK240" s="202">
        <f>SUM(BK241:BK262)</f>
        <v>0</v>
      </c>
    </row>
    <row r="241" s="2" customFormat="1" ht="24.15" customHeight="1">
      <c r="A241" s="39"/>
      <c r="B241" s="40"/>
      <c r="C241" s="205" t="s">
        <v>402</v>
      </c>
      <c r="D241" s="205" t="s">
        <v>140</v>
      </c>
      <c r="E241" s="206" t="s">
        <v>403</v>
      </c>
      <c r="F241" s="207" t="s">
        <v>404</v>
      </c>
      <c r="G241" s="208" t="s">
        <v>143</v>
      </c>
      <c r="H241" s="209">
        <v>23.503</v>
      </c>
      <c r="I241" s="210"/>
      <c r="J241" s="211">
        <f>ROUND(I241*H241,2)</f>
        <v>0</v>
      </c>
      <c r="K241" s="207" t="s">
        <v>144</v>
      </c>
      <c r="L241" s="45"/>
      <c r="M241" s="212" t="s">
        <v>19</v>
      </c>
      <c r="N241" s="213" t="s">
        <v>47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241</v>
      </c>
      <c r="AT241" s="216" t="s">
        <v>140</v>
      </c>
      <c r="AU241" s="216" t="s">
        <v>146</v>
      </c>
      <c r="AY241" s="18" t="s">
        <v>137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146</v>
      </c>
      <c r="BK241" s="217">
        <f>ROUND(I241*H241,2)</f>
        <v>0</v>
      </c>
      <c r="BL241" s="18" t="s">
        <v>241</v>
      </c>
      <c r="BM241" s="216" t="s">
        <v>405</v>
      </c>
    </row>
    <row r="242" s="2" customFormat="1">
      <c r="A242" s="39"/>
      <c r="B242" s="40"/>
      <c r="C242" s="41"/>
      <c r="D242" s="218" t="s">
        <v>148</v>
      </c>
      <c r="E242" s="41"/>
      <c r="F242" s="219" t="s">
        <v>406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148</v>
      </c>
      <c r="AU242" s="18" t="s">
        <v>146</v>
      </c>
    </row>
    <row r="243" s="14" customFormat="1">
      <c r="A243" s="14"/>
      <c r="B243" s="235"/>
      <c r="C243" s="236"/>
      <c r="D243" s="225" t="s">
        <v>150</v>
      </c>
      <c r="E243" s="237" t="s">
        <v>19</v>
      </c>
      <c r="F243" s="238" t="s">
        <v>407</v>
      </c>
      <c r="G243" s="236"/>
      <c r="H243" s="237" t="s">
        <v>19</v>
      </c>
      <c r="I243" s="239"/>
      <c r="J243" s="236"/>
      <c r="K243" s="236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150</v>
      </c>
      <c r="AU243" s="244" t="s">
        <v>146</v>
      </c>
      <c r="AV243" s="14" t="s">
        <v>83</v>
      </c>
      <c r="AW243" s="14" t="s">
        <v>36</v>
      </c>
      <c r="AX243" s="14" t="s">
        <v>75</v>
      </c>
      <c r="AY243" s="244" t="s">
        <v>137</v>
      </c>
    </row>
    <row r="244" s="13" customFormat="1">
      <c r="A244" s="13"/>
      <c r="B244" s="223"/>
      <c r="C244" s="224"/>
      <c r="D244" s="225" t="s">
        <v>150</v>
      </c>
      <c r="E244" s="226" t="s">
        <v>19</v>
      </c>
      <c r="F244" s="227" t="s">
        <v>349</v>
      </c>
      <c r="G244" s="224"/>
      <c r="H244" s="228">
        <v>23.503</v>
      </c>
      <c r="I244" s="229"/>
      <c r="J244" s="224"/>
      <c r="K244" s="224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150</v>
      </c>
      <c r="AU244" s="234" t="s">
        <v>146</v>
      </c>
      <c r="AV244" s="13" t="s">
        <v>146</v>
      </c>
      <c r="AW244" s="13" t="s">
        <v>36</v>
      </c>
      <c r="AX244" s="13" t="s">
        <v>83</v>
      </c>
      <c r="AY244" s="234" t="s">
        <v>137</v>
      </c>
    </row>
    <row r="245" s="2" customFormat="1" ht="16.5" customHeight="1">
      <c r="A245" s="39"/>
      <c r="B245" s="40"/>
      <c r="C245" s="256" t="s">
        <v>408</v>
      </c>
      <c r="D245" s="256" t="s">
        <v>265</v>
      </c>
      <c r="E245" s="257" t="s">
        <v>409</v>
      </c>
      <c r="F245" s="258" t="s">
        <v>410</v>
      </c>
      <c r="G245" s="259" t="s">
        <v>285</v>
      </c>
      <c r="H245" s="260">
        <v>0.0080000000000000002</v>
      </c>
      <c r="I245" s="261"/>
      <c r="J245" s="262">
        <f>ROUND(I245*H245,2)</f>
        <v>0</v>
      </c>
      <c r="K245" s="258" t="s">
        <v>144</v>
      </c>
      <c r="L245" s="263"/>
      <c r="M245" s="264" t="s">
        <v>19</v>
      </c>
      <c r="N245" s="265" t="s">
        <v>47</v>
      </c>
      <c r="O245" s="85"/>
      <c r="P245" s="214">
        <f>O245*H245</f>
        <v>0</v>
      </c>
      <c r="Q245" s="214">
        <v>1</v>
      </c>
      <c r="R245" s="214">
        <f>Q245*H245</f>
        <v>0.0080000000000000002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343</v>
      </c>
      <c r="AT245" s="216" t="s">
        <v>265</v>
      </c>
      <c r="AU245" s="216" t="s">
        <v>146</v>
      </c>
      <c r="AY245" s="18" t="s">
        <v>137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146</v>
      </c>
      <c r="BK245" s="217">
        <f>ROUND(I245*H245,2)</f>
        <v>0</v>
      </c>
      <c r="BL245" s="18" t="s">
        <v>241</v>
      </c>
      <c r="BM245" s="216" t="s">
        <v>411</v>
      </c>
    </row>
    <row r="246" s="2" customFormat="1">
      <c r="A246" s="39"/>
      <c r="B246" s="40"/>
      <c r="C246" s="41"/>
      <c r="D246" s="218" t="s">
        <v>148</v>
      </c>
      <c r="E246" s="41"/>
      <c r="F246" s="219" t="s">
        <v>412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148</v>
      </c>
      <c r="AU246" s="18" t="s">
        <v>146</v>
      </c>
    </row>
    <row r="247" s="13" customFormat="1">
      <c r="A247" s="13"/>
      <c r="B247" s="223"/>
      <c r="C247" s="224"/>
      <c r="D247" s="225" t="s">
        <v>150</v>
      </c>
      <c r="E247" s="224"/>
      <c r="F247" s="227" t="s">
        <v>413</v>
      </c>
      <c r="G247" s="224"/>
      <c r="H247" s="228">
        <v>0.0080000000000000002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150</v>
      </c>
      <c r="AU247" s="234" t="s">
        <v>146</v>
      </c>
      <c r="AV247" s="13" t="s">
        <v>146</v>
      </c>
      <c r="AW247" s="13" t="s">
        <v>4</v>
      </c>
      <c r="AX247" s="13" t="s">
        <v>83</v>
      </c>
      <c r="AY247" s="234" t="s">
        <v>137</v>
      </c>
    </row>
    <row r="248" s="2" customFormat="1" ht="16.5" customHeight="1">
      <c r="A248" s="39"/>
      <c r="B248" s="40"/>
      <c r="C248" s="205" t="s">
        <v>414</v>
      </c>
      <c r="D248" s="205" t="s">
        <v>140</v>
      </c>
      <c r="E248" s="206" t="s">
        <v>415</v>
      </c>
      <c r="F248" s="207" t="s">
        <v>416</v>
      </c>
      <c r="G248" s="208" t="s">
        <v>143</v>
      </c>
      <c r="H248" s="209">
        <v>23.503</v>
      </c>
      <c r="I248" s="210"/>
      <c r="J248" s="211">
        <f>ROUND(I248*H248,2)</f>
        <v>0</v>
      </c>
      <c r="K248" s="207" t="s">
        <v>144</v>
      </c>
      <c r="L248" s="45"/>
      <c r="M248" s="212" t="s">
        <v>19</v>
      </c>
      <c r="N248" s="213" t="s">
        <v>47</v>
      </c>
      <c r="O248" s="85"/>
      <c r="P248" s="214">
        <f>O248*H248</f>
        <v>0</v>
      </c>
      <c r="Q248" s="214">
        <v>0.00039825</v>
      </c>
      <c r="R248" s="214">
        <f>Q248*H248</f>
        <v>0.00936006975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241</v>
      </c>
      <c r="AT248" s="216" t="s">
        <v>140</v>
      </c>
      <c r="AU248" s="216" t="s">
        <v>146</v>
      </c>
      <c r="AY248" s="18" t="s">
        <v>137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146</v>
      </c>
      <c r="BK248" s="217">
        <f>ROUND(I248*H248,2)</f>
        <v>0</v>
      </c>
      <c r="BL248" s="18" t="s">
        <v>241</v>
      </c>
      <c r="BM248" s="216" t="s">
        <v>417</v>
      </c>
    </row>
    <row r="249" s="2" customFormat="1">
      <c r="A249" s="39"/>
      <c r="B249" s="40"/>
      <c r="C249" s="41"/>
      <c r="D249" s="218" t="s">
        <v>148</v>
      </c>
      <c r="E249" s="41"/>
      <c r="F249" s="219" t="s">
        <v>418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146</v>
      </c>
    </row>
    <row r="250" s="14" customFormat="1">
      <c r="A250" s="14"/>
      <c r="B250" s="235"/>
      <c r="C250" s="236"/>
      <c r="D250" s="225" t="s">
        <v>150</v>
      </c>
      <c r="E250" s="237" t="s">
        <v>19</v>
      </c>
      <c r="F250" s="238" t="s">
        <v>407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150</v>
      </c>
      <c r="AU250" s="244" t="s">
        <v>146</v>
      </c>
      <c r="AV250" s="14" t="s">
        <v>83</v>
      </c>
      <c r="AW250" s="14" t="s">
        <v>36</v>
      </c>
      <c r="AX250" s="14" t="s">
        <v>75</v>
      </c>
      <c r="AY250" s="244" t="s">
        <v>137</v>
      </c>
    </row>
    <row r="251" s="13" customFormat="1">
      <c r="A251" s="13"/>
      <c r="B251" s="223"/>
      <c r="C251" s="224"/>
      <c r="D251" s="225" t="s">
        <v>150</v>
      </c>
      <c r="E251" s="226" t="s">
        <v>19</v>
      </c>
      <c r="F251" s="227" t="s">
        <v>349</v>
      </c>
      <c r="G251" s="224"/>
      <c r="H251" s="228">
        <v>23.503</v>
      </c>
      <c r="I251" s="229"/>
      <c r="J251" s="224"/>
      <c r="K251" s="224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150</v>
      </c>
      <c r="AU251" s="234" t="s">
        <v>146</v>
      </c>
      <c r="AV251" s="13" t="s">
        <v>146</v>
      </c>
      <c r="AW251" s="13" t="s">
        <v>36</v>
      </c>
      <c r="AX251" s="13" t="s">
        <v>83</v>
      </c>
      <c r="AY251" s="234" t="s">
        <v>137</v>
      </c>
    </row>
    <row r="252" s="2" customFormat="1" ht="24.15" customHeight="1">
      <c r="A252" s="39"/>
      <c r="B252" s="40"/>
      <c r="C252" s="256" t="s">
        <v>419</v>
      </c>
      <c r="D252" s="256" t="s">
        <v>265</v>
      </c>
      <c r="E252" s="257" t="s">
        <v>420</v>
      </c>
      <c r="F252" s="258" t="s">
        <v>421</v>
      </c>
      <c r="G252" s="259" t="s">
        <v>143</v>
      </c>
      <c r="H252" s="260">
        <v>27.027999999999999</v>
      </c>
      <c r="I252" s="261"/>
      <c r="J252" s="262">
        <f>ROUND(I252*H252,2)</f>
        <v>0</v>
      </c>
      <c r="K252" s="258" t="s">
        <v>144</v>
      </c>
      <c r="L252" s="263"/>
      <c r="M252" s="264" t="s">
        <v>19</v>
      </c>
      <c r="N252" s="265" t="s">
        <v>47</v>
      </c>
      <c r="O252" s="85"/>
      <c r="P252" s="214">
        <f>O252*H252</f>
        <v>0</v>
      </c>
      <c r="Q252" s="214">
        <v>0.0047999999999999996</v>
      </c>
      <c r="R252" s="214">
        <f>Q252*H252</f>
        <v>0.12973439999999997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343</v>
      </c>
      <c r="AT252" s="216" t="s">
        <v>265</v>
      </c>
      <c r="AU252" s="216" t="s">
        <v>146</v>
      </c>
      <c r="AY252" s="18" t="s">
        <v>137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146</v>
      </c>
      <c r="BK252" s="217">
        <f>ROUND(I252*H252,2)</f>
        <v>0</v>
      </c>
      <c r="BL252" s="18" t="s">
        <v>241</v>
      </c>
      <c r="BM252" s="216" t="s">
        <v>422</v>
      </c>
    </row>
    <row r="253" s="2" customFormat="1">
      <c r="A253" s="39"/>
      <c r="B253" s="40"/>
      <c r="C253" s="41"/>
      <c r="D253" s="218" t="s">
        <v>148</v>
      </c>
      <c r="E253" s="41"/>
      <c r="F253" s="219" t="s">
        <v>423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148</v>
      </c>
      <c r="AU253" s="18" t="s">
        <v>146</v>
      </c>
    </row>
    <row r="254" s="13" customFormat="1">
      <c r="A254" s="13"/>
      <c r="B254" s="223"/>
      <c r="C254" s="224"/>
      <c r="D254" s="225" t="s">
        <v>150</v>
      </c>
      <c r="E254" s="224"/>
      <c r="F254" s="227" t="s">
        <v>424</v>
      </c>
      <c r="G254" s="224"/>
      <c r="H254" s="228">
        <v>27.027999999999999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150</v>
      </c>
      <c r="AU254" s="234" t="s">
        <v>146</v>
      </c>
      <c r="AV254" s="13" t="s">
        <v>146</v>
      </c>
      <c r="AW254" s="13" t="s">
        <v>4</v>
      </c>
      <c r="AX254" s="13" t="s">
        <v>83</v>
      </c>
      <c r="AY254" s="234" t="s">
        <v>137</v>
      </c>
    </row>
    <row r="255" s="2" customFormat="1" ht="21.75" customHeight="1">
      <c r="A255" s="39"/>
      <c r="B255" s="40"/>
      <c r="C255" s="205" t="s">
        <v>425</v>
      </c>
      <c r="D255" s="205" t="s">
        <v>140</v>
      </c>
      <c r="E255" s="206" t="s">
        <v>426</v>
      </c>
      <c r="F255" s="207" t="s">
        <v>427</v>
      </c>
      <c r="G255" s="208" t="s">
        <v>143</v>
      </c>
      <c r="H255" s="209">
        <v>35.75</v>
      </c>
      <c r="I255" s="210"/>
      <c r="J255" s="211">
        <f>ROUND(I255*H255,2)</f>
        <v>0</v>
      </c>
      <c r="K255" s="207" t="s">
        <v>144</v>
      </c>
      <c r="L255" s="45"/>
      <c r="M255" s="212" t="s">
        <v>19</v>
      </c>
      <c r="N255" s="213" t="s">
        <v>47</v>
      </c>
      <c r="O255" s="85"/>
      <c r="P255" s="214">
        <f>O255*H255</f>
        <v>0</v>
      </c>
      <c r="Q255" s="214">
        <v>0.0044999999999999997</v>
      </c>
      <c r="R255" s="214">
        <f>Q255*H255</f>
        <v>0.16087499999999999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241</v>
      </c>
      <c r="AT255" s="216" t="s">
        <v>140</v>
      </c>
      <c r="AU255" s="216" t="s">
        <v>146</v>
      </c>
      <c r="AY255" s="18" t="s">
        <v>137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146</v>
      </c>
      <c r="BK255" s="217">
        <f>ROUND(I255*H255,2)</f>
        <v>0</v>
      </c>
      <c r="BL255" s="18" t="s">
        <v>241</v>
      </c>
      <c r="BM255" s="216" t="s">
        <v>428</v>
      </c>
    </row>
    <row r="256" s="2" customFormat="1">
      <c r="A256" s="39"/>
      <c r="B256" s="40"/>
      <c r="C256" s="41"/>
      <c r="D256" s="218" t="s">
        <v>148</v>
      </c>
      <c r="E256" s="41"/>
      <c r="F256" s="219" t="s">
        <v>429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148</v>
      </c>
      <c r="AU256" s="18" t="s">
        <v>146</v>
      </c>
    </row>
    <row r="257" s="13" customFormat="1">
      <c r="A257" s="13"/>
      <c r="B257" s="223"/>
      <c r="C257" s="224"/>
      <c r="D257" s="225" t="s">
        <v>150</v>
      </c>
      <c r="E257" s="226" t="s">
        <v>19</v>
      </c>
      <c r="F257" s="227" t="s">
        <v>430</v>
      </c>
      <c r="G257" s="224"/>
      <c r="H257" s="228">
        <v>35.75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150</v>
      </c>
      <c r="AU257" s="234" t="s">
        <v>146</v>
      </c>
      <c r="AV257" s="13" t="s">
        <v>146</v>
      </c>
      <c r="AW257" s="13" t="s">
        <v>36</v>
      </c>
      <c r="AX257" s="13" t="s">
        <v>83</v>
      </c>
      <c r="AY257" s="234" t="s">
        <v>137</v>
      </c>
    </row>
    <row r="258" s="2" customFormat="1" ht="21.75" customHeight="1">
      <c r="A258" s="39"/>
      <c r="B258" s="40"/>
      <c r="C258" s="205" t="s">
        <v>431</v>
      </c>
      <c r="D258" s="205" t="s">
        <v>140</v>
      </c>
      <c r="E258" s="206" t="s">
        <v>432</v>
      </c>
      <c r="F258" s="207" t="s">
        <v>433</v>
      </c>
      <c r="G258" s="208" t="s">
        <v>143</v>
      </c>
      <c r="H258" s="209">
        <v>35.780000000000001</v>
      </c>
      <c r="I258" s="210"/>
      <c r="J258" s="211">
        <f>ROUND(I258*H258,2)</f>
        <v>0</v>
      </c>
      <c r="K258" s="207" t="s">
        <v>144</v>
      </c>
      <c r="L258" s="45"/>
      <c r="M258" s="212" t="s">
        <v>19</v>
      </c>
      <c r="N258" s="213" t="s">
        <v>47</v>
      </c>
      <c r="O258" s="85"/>
      <c r="P258" s="214">
        <f>O258*H258</f>
        <v>0</v>
      </c>
      <c r="Q258" s="214">
        <v>0.0044999999999999997</v>
      </c>
      <c r="R258" s="214">
        <f>Q258*H258</f>
        <v>0.16100999999999999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241</v>
      </c>
      <c r="AT258" s="216" t="s">
        <v>140</v>
      </c>
      <c r="AU258" s="216" t="s">
        <v>146</v>
      </c>
      <c r="AY258" s="18" t="s">
        <v>137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146</v>
      </c>
      <c r="BK258" s="217">
        <f>ROUND(I258*H258,2)</f>
        <v>0</v>
      </c>
      <c r="BL258" s="18" t="s">
        <v>241</v>
      </c>
      <c r="BM258" s="216" t="s">
        <v>434</v>
      </c>
    </row>
    <row r="259" s="2" customFormat="1">
      <c r="A259" s="39"/>
      <c r="B259" s="40"/>
      <c r="C259" s="41"/>
      <c r="D259" s="218" t="s">
        <v>148</v>
      </c>
      <c r="E259" s="41"/>
      <c r="F259" s="219" t="s">
        <v>435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148</v>
      </c>
      <c r="AU259" s="18" t="s">
        <v>146</v>
      </c>
    </row>
    <row r="260" s="13" customFormat="1">
      <c r="A260" s="13"/>
      <c r="B260" s="223"/>
      <c r="C260" s="224"/>
      <c r="D260" s="225" t="s">
        <v>150</v>
      </c>
      <c r="E260" s="226" t="s">
        <v>19</v>
      </c>
      <c r="F260" s="227" t="s">
        <v>436</v>
      </c>
      <c r="G260" s="224"/>
      <c r="H260" s="228">
        <v>35.780000000000001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150</v>
      </c>
      <c r="AU260" s="234" t="s">
        <v>146</v>
      </c>
      <c r="AV260" s="13" t="s">
        <v>146</v>
      </c>
      <c r="AW260" s="13" t="s">
        <v>36</v>
      </c>
      <c r="AX260" s="13" t="s">
        <v>83</v>
      </c>
      <c r="AY260" s="234" t="s">
        <v>137</v>
      </c>
    </row>
    <row r="261" s="2" customFormat="1" ht="24.15" customHeight="1">
      <c r="A261" s="39"/>
      <c r="B261" s="40"/>
      <c r="C261" s="205" t="s">
        <v>437</v>
      </c>
      <c r="D261" s="205" t="s">
        <v>140</v>
      </c>
      <c r="E261" s="206" t="s">
        <v>438</v>
      </c>
      <c r="F261" s="207" t="s">
        <v>439</v>
      </c>
      <c r="G261" s="208" t="s">
        <v>285</v>
      </c>
      <c r="H261" s="209">
        <v>0.46899999999999997</v>
      </c>
      <c r="I261" s="210"/>
      <c r="J261" s="211">
        <f>ROUND(I261*H261,2)</f>
        <v>0</v>
      </c>
      <c r="K261" s="207" t="s">
        <v>144</v>
      </c>
      <c r="L261" s="45"/>
      <c r="M261" s="212" t="s">
        <v>19</v>
      </c>
      <c r="N261" s="213" t="s">
        <v>47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241</v>
      </c>
      <c r="AT261" s="216" t="s">
        <v>140</v>
      </c>
      <c r="AU261" s="216" t="s">
        <v>146</v>
      </c>
      <c r="AY261" s="18" t="s">
        <v>137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146</v>
      </c>
      <c r="BK261" s="217">
        <f>ROUND(I261*H261,2)</f>
        <v>0</v>
      </c>
      <c r="BL261" s="18" t="s">
        <v>241</v>
      </c>
      <c r="BM261" s="216" t="s">
        <v>440</v>
      </c>
    </row>
    <row r="262" s="2" customFormat="1">
      <c r="A262" s="39"/>
      <c r="B262" s="40"/>
      <c r="C262" s="41"/>
      <c r="D262" s="218" t="s">
        <v>148</v>
      </c>
      <c r="E262" s="41"/>
      <c r="F262" s="219" t="s">
        <v>441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148</v>
      </c>
      <c r="AU262" s="18" t="s">
        <v>146</v>
      </c>
    </row>
    <row r="263" s="12" customFormat="1" ht="22.8" customHeight="1">
      <c r="A263" s="12"/>
      <c r="B263" s="189"/>
      <c r="C263" s="190"/>
      <c r="D263" s="191" t="s">
        <v>74</v>
      </c>
      <c r="E263" s="203" t="s">
        <v>442</v>
      </c>
      <c r="F263" s="203" t="s">
        <v>443</v>
      </c>
      <c r="G263" s="190"/>
      <c r="H263" s="190"/>
      <c r="I263" s="193"/>
      <c r="J263" s="204">
        <f>BK263</f>
        <v>0</v>
      </c>
      <c r="K263" s="190"/>
      <c r="L263" s="195"/>
      <c r="M263" s="196"/>
      <c r="N263" s="197"/>
      <c r="O263" s="197"/>
      <c r="P263" s="198">
        <f>SUM(P264:P276)</f>
        <v>0</v>
      </c>
      <c r="Q263" s="197"/>
      <c r="R263" s="198">
        <f>SUM(R264:R276)</f>
        <v>0.0335622</v>
      </c>
      <c r="S263" s="197"/>
      <c r="T263" s="199">
        <f>SUM(T264:T276)</f>
        <v>0.0098712599999999998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0" t="s">
        <v>146</v>
      </c>
      <c r="AT263" s="201" t="s">
        <v>74</v>
      </c>
      <c r="AU263" s="201" t="s">
        <v>83</v>
      </c>
      <c r="AY263" s="200" t="s">
        <v>137</v>
      </c>
      <c r="BK263" s="202">
        <f>SUM(BK264:BK276)</f>
        <v>0</v>
      </c>
    </row>
    <row r="264" s="2" customFormat="1" ht="24.15" customHeight="1">
      <c r="A264" s="39"/>
      <c r="B264" s="40"/>
      <c r="C264" s="205" t="s">
        <v>444</v>
      </c>
      <c r="D264" s="205" t="s">
        <v>140</v>
      </c>
      <c r="E264" s="206" t="s">
        <v>445</v>
      </c>
      <c r="F264" s="207" t="s">
        <v>446</v>
      </c>
      <c r="G264" s="208" t="s">
        <v>143</v>
      </c>
      <c r="H264" s="209">
        <v>23.503</v>
      </c>
      <c r="I264" s="210"/>
      <c r="J264" s="211">
        <f>ROUND(I264*H264,2)</f>
        <v>0</v>
      </c>
      <c r="K264" s="207" t="s">
        <v>144</v>
      </c>
      <c r="L264" s="45"/>
      <c r="M264" s="212" t="s">
        <v>19</v>
      </c>
      <c r="N264" s="213" t="s">
        <v>47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0.00042000000000000002</v>
      </c>
      <c r="T264" s="215">
        <f>S264*H264</f>
        <v>0.0098712599999999998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241</v>
      </c>
      <c r="AT264" s="216" t="s">
        <v>140</v>
      </c>
      <c r="AU264" s="216" t="s">
        <v>146</v>
      </c>
      <c r="AY264" s="18" t="s">
        <v>137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146</v>
      </c>
      <c r="BK264" s="217">
        <f>ROUND(I264*H264,2)</f>
        <v>0</v>
      </c>
      <c r="BL264" s="18" t="s">
        <v>241</v>
      </c>
      <c r="BM264" s="216" t="s">
        <v>447</v>
      </c>
    </row>
    <row r="265" s="2" customFormat="1">
      <c r="A265" s="39"/>
      <c r="B265" s="40"/>
      <c r="C265" s="41"/>
      <c r="D265" s="218" t="s">
        <v>148</v>
      </c>
      <c r="E265" s="41"/>
      <c r="F265" s="219" t="s">
        <v>448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148</v>
      </c>
      <c r="AU265" s="18" t="s">
        <v>146</v>
      </c>
    </row>
    <row r="266" s="14" customFormat="1">
      <c r="A266" s="14"/>
      <c r="B266" s="235"/>
      <c r="C266" s="236"/>
      <c r="D266" s="225" t="s">
        <v>150</v>
      </c>
      <c r="E266" s="237" t="s">
        <v>19</v>
      </c>
      <c r="F266" s="238" t="s">
        <v>449</v>
      </c>
      <c r="G266" s="236"/>
      <c r="H266" s="237" t="s">
        <v>19</v>
      </c>
      <c r="I266" s="239"/>
      <c r="J266" s="236"/>
      <c r="K266" s="236"/>
      <c r="L266" s="240"/>
      <c r="M266" s="241"/>
      <c r="N266" s="242"/>
      <c r="O266" s="242"/>
      <c r="P266" s="242"/>
      <c r="Q266" s="242"/>
      <c r="R266" s="242"/>
      <c r="S266" s="242"/>
      <c r="T266" s="24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4" t="s">
        <v>150</v>
      </c>
      <c r="AU266" s="244" t="s">
        <v>146</v>
      </c>
      <c r="AV266" s="14" t="s">
        <v>83</v>
      </c>
      <c r="AW266" s="14" t="s">
        <v>36</v>
      </c>
      <c r="AX266" s="14" t="s">
        <v>75</v>
      </c>
      <c r="AY266" s="244" t="s">
        <v>137</v>
      </c>
    </row>
    <row r="267" s="13" customFormat="1">
      <c r="A267" s="13"/>
      <c r="B267" s="223"/>
      <c r="C267" s="224"/>
      <c r="D267" s="225" t="s">
        <v>150</v>
      </c>
      <c r="E267" s="226" t="s">
        <v>19</v>
      </c>
      <c r="F267" s="227" t="s">
        <v>349</v>
      </c>
      <c r="G267" s="224"/>
      <c r="H267" s="228">
        <v>23.503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150</v>
      </c>
      <c r="AU267" s="234" t="s">
        <v>146</v>
      </c>
      <c r="AV267" s="13" t="s">
        <v>146</v>
      </c>
      <c r="AW267" s="13" t="s">
        <v>36</v>
      </c>
      <c r="AX267" s="13" t="s">
        <v>83</v>
      </c>
      <c r="AY267" s="234" t="s">
        <v>137</v>
      </c>
    </row>
    <row r="268" s="2" customFormat="1" ht="24.15" customHeight="1">
      <c r="A268" s="39"/>
      <c r="B268" s="40"/>
      <c r="C268" s="205" t="s">
        <v>450</v>
      </c>
      <c r="D268" s="205" t="s">
        <v>140</v>
      </c>
      <c r="E268" s="206" t="s">
        <v>451</v>
      </c>
      <c r="F268" s="207" t="s">
        <v>452</v>
      </c>
      <c r="G268" s="208" t="s">
        <v>143</v>
      </c>
      <c r="H268" s="209">
        <v>23.503</v>
      </c>
      <c r="I268" s="210"/>
      <c r="J268" s="211">
        <f>ROUND(I268*H268,2)</f>
        <v>0</v>
      </c>
      <c r="K268" s="207" t="s">
        <v>144</v>
      </c>
      <c r="L268" s="45"/>
      <c r="M268" s="212" t="s">
        <v>19</v>
      </c>
      <c r="N268" s="213" t="s">
        <v>47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241</v>
      </c>
      <c r="AT268" s="216" t="s">
        <v>140</v>
      </c>
      <c r="AU268" s="216" t="s">
        <v>146</v>
      </c>
      <c r="AY268" s="18" t="s">
        <v>137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146</v>
      </c>
      <c r="BK268" s="217">
        <f>ROUND(I268*H268,2)</f>
        <v>0</v>
      </c>
      <c r="BL268" s="18" t="s">
        <v>241</v>
      </c>
      <c r="BM268" s="216" t="s">
        <v>453</v>
      </c>
    </row>
    <row r="269" s="2" customFormat="1">
      <c r="A269" s="39"/>
      <c r="B269" s="40"/>
      <c r="C269" s="41"/>
      <c r="D269" s="218" t="s">
        <v>148</v>
      </c>
      <c r="E269" s="41"/>
      <c r="F269" s="219" t="s">
        <v>454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146</v>
      </c>
    </row>
    <row r="270" s="14" customFormat="1">
      <c r="A270" s="14"/>
      <c r="B270" s="235"/>
      <c r="C270" s="236"/>
      <c r="D270" s="225" t="s">
        <v>150</v>
      </c>
      <c r="E270" s="237" t="s">
        <v>19</v>
      </c>
      <c r="F270" s="238" t="s">
        <v>455</v>
      </c>
      <c r="G270" s="236"/>
      <c r="H270" s="237" t="s">
        <v>19</v>
      </c>
      <c r="I270" s="239"/>
      <c r="J270" s="236"/>
      <c r="K270" s="236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150</v>
      </c>
      <c r="AU270" s="244" t="s">
        <v>146</v>
      </c>
      <c r="AV270" s="14" t="s">
        <v>83</v>
      </c>
      <c r="AW270" s="14" t="s">
        <v>36</v>
      </c>
      <c r="AX270" s="14" t="s">
        <v>75</v>
      </c>
      <c r="AY270" s="244" t="s">
        <v>137</v>
      </c>
    </row>
    <row r="271" s="13" customFormat="1">
      <c r="A271" s="13"/>
      <c r="B271" s="223"/>
      <c r="C271" s="224"/>
      <c r="D271" s="225" t="s">
        <v>150</v>
      </c>
      <c r="E271" s="226" t="s">
        <v>19</v>
      </c>
      <c r="F271" s="227" t="s">
        <v>349</v>
      </c>
      <c r="G271" s="224"/>
      <c r="H271" s="228">
        <v>23.503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150</v>
      </c>
      <c r="AU271" s="234" t="s">
        <v>146</v>
      </c>
      <c r="AV271" s="13" t="s">
        <v>146</v>
      </c>
      <c r="AW271" s="13" t="s">
        <v>36</v>
      </c>
      <c r="AX271" s="13" t="s">
        <v>83</v>
      </c>
      <c r="AY271" s="234" t="s">
        <v>137</v>
      </c>
    </row>
    <row r="272" s="2" customFormat="1" ht="16.5" customHeight="1">
      <c r="A272" s="39"/>
      <c r="B272" s="40"/>
      <c r="C272" s="256" t="s">
        <v>456</v>
      </c>
      <c r="D272" s="256" t="s">
        <v>265</v>
      </c>
      <c r="E272" s="257" t="s">
        <v>457</v>
      </c>
      <c r="F272" s="258" t="s">
        <v>458</v>
      </c>
      <c r="G272" s="259" t="s">
        <v>143</v>
      </c>
      <c r="H272" s="260">
        <v>23.972999999999999</v>
      </c>
      <c r="I272" s="261"/>
      <c r="J272" s="262">
        <f>ROUND(I272*H272,2)</f>
        <v>0</v>
      </c>
      <c r="K272" s="258" t="s">
        <v>144</v>
      </c>
      <c r="L272" s="263"/>
      <c r="M272" s="264" t="s">
        <v>19</v>
      </c>
      <c r="N272" s="265" t="s">
        <v>47</v>
      </c>
      <c r="O272" s="85"/>
      <c r="P272" s="214">
        <f>O272*H272</f>
        <v>0</v>
      </c>
      <c r="Q272" s="214">
        <v>0.0014</v>
      </c>
      <c r="R272" s="214">
        <f>Q272*H272</f>
        <v>0.0335622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343</v>
      </c>
      <c r="AT272" s="216" t="s">
        <v>265</v>
      </c>
      <c r="AU272" s="216" t="s">
        <v>146</v>
      </c>
      <c r="AY272" s="18" t="s">
        <v>137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146</v>
      </c>
      <c r="BK272" s="217">
        <f>ROUND(I272*H272,2)</f>
        <v>0</v>
      </c>
      <c r="BL272" s="18" t="s">
        <v>241</v>
      </c>
      <c r="BM272" s="216" t="s">
        <v>459</v>
      </c>
    </row>
    <row r="273" s="2" customFormat="1">
      <c r="A273" s="39"/>
      <c r="B273" s="40"/>
      <c r="C273" s="41"/>
      <c r="D273" s="218" t="s">
        <v>148</v>
      </c>
      <c r="E273" s="41"/>
      <c r="F273" s="219" t="s">
        <v>460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148</v>
      </c>
      <c r="AU273" s="18" t="s">
        <v>146</v>
      </c>
    </row>
    <row r="274" s="13" customFormat="1">
      <c r="A274" s="13"/>
      <c r="B274" s="223"/>
      <c r="C274" s="224"/>
      <c r="D274" s="225" t="s">
        <v>150</v>
      </c>
      <c r="E274" s="224"/>
      <c r="F274" s="227" t="s">
        <v>461</v>
      </c>
      <c r="G274" s="224"/>
      <c r="H274" s="228">
        <v>23.972999999999999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150</v>
      </c>
      <c r="AU274" s="234" t="s">
        <v>146</v>
      </c>
      <c r="AV274" s="13" t="s">
        <v>146</v>
      </c>
      <c r="AW274" s="13" t="s">
        <v>4</v>
      </c>
      <c r="AX274" s="13" t="s">
        <v>83</v>
      </c>
      <c r="AY274" s="234" t="s">
        <v>137</v>
      </c>
    </row>
    <row r="275" s="2" customFormat="1" ht="24.15" customHeight="1">
      <c r="A275" s="39"/>
      <c r="B275" s="40"/>
      <c r="C275" s="205" t="s">
        <v>462</v>
      </c>
      <c r="D275" s="205" t="s">
        <v>140</v>
      </c>
      <c r="E275" s="206" t="s">
        <v>463</v>
      </c>
      <c r="F275" s="207" t="s">
        <v>464</v>
      </c>
      <c r="G275" s="208" t="s">
        <v>285</v>
      </c>
      <c r="H275" s="209">
        <v>0.034000000000000002</v>
      </c>
      <c r="I275" s="210"/>
      <c r="J275" s="211">
        <f>ROUND(I275*H275,2)</f>
        <v>0</v>
      </c>
      <c r="K275" s="207" t="s">
        <v>144</v>
      </c>
      <c r="L275" s="45"/>
      <c r="M275" s="212" t="s">
        <v>19</v>
      </c>
      <c r="N275" s="213" t="s">
        <v>47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241</v>
      </c>
      <c r="AT275" s="216" t="s">
        <v>140</v>
      </c>
      <c r="AU275" s="216" t="s">
        <v>146</v>
      </c>
      <c r="AY275" s="18" t="s">
        <v>137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146</v>
      </c>
      <c r="BK275" s="217">
        <f>ROUND(I275*H275,2)</f>
        <v>0</v>
      </c>
      <c r="BL275" s="18" t="s">
        <v>241</v>
      </c>
      <c r="BM275" s="216" t="s">
        <v>465</v>
      </c>
    </row>
    <row r="276" s="2" customFormat="1">
      <c r="A276" s="39"/>
      <c r="B276" s="40"/>
      <c r="C276" s="41"/>
      <c r="D276" s="218" t="s">
        <v>148</v>
      </c>
      <c r="E276" s="41"/>
      <c r="F276" s="219" t="s">
        <v>466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146</v>
      </c>
    </row>
    <row r="277" s="12" customFormat="1" ht="22.8" customHeight="1">
      <c r="A277" s="12"/>
      <c r="B277" s="189"/>
      <c r="C277" s="190"/>
      <c r="D277" s="191" t="s">
        <v>74</v>
      </c>
      <c r="E277" s="203" t="s">
        <v>467</v>
      </c>
      <c r="F277" s="203" t="s">
        <v>468</v>
      </c>
      <c r="G277" s="190"/>
      <c r="H277" s="190"/>
      <c r="I277" s="193"/>
      <c r="J277" s="204">
        <f>BK277</f>
        <v>0</v>
      </c>
      <c r="K277" s="190"/>
      <c r="L277" s="195"/>
      <c r="M277" s="196"/>
      <c r="N277" s="197"/>
      <c r="O277" s="197"/>
      <c r="P277" s="198">
        <f>SUM(P278:P299)</f>
        <v>0</v>
      </c>
      <c r="Q277" s="197"/>
      <c r="R277" s="198">
        <f>SUM(R278:R299)</f>
        <v>0.093562394999999993</v>
      </c>
      <c r="S277" s="197"/>
      <c r="T277" s="199">
        <f>SUM(T278:T299)</f>
        <v>1.44651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0" t="s">
        <v>146</v>
      </c>
      <c r="AT277" s="201" t="s">
        <v>74</v>
      </c>
      <c r="AU277" s="201" t="s">
        <v>83</v>
      </c>
      <c r="AY277" s="200" t="s">
        <v>137</v>
      </c>
      <c r="BK277" s="202">
        <f>SUM(BK278:BK299)</f>
        <v>0</v>
      </c>
    </row>
    <row r="278" s="2" customFormat="1" ht="16.5" customHeight="1">
      <c r="A278" s="39"/>
      <c r="B278" s="40"/>
      <c r="C278" s="205" t="s">
        <v>469</v>
      </c>
      <c r="D278" s="205" t="s">
        <v>140</v>
      </c>
      <c r="E278" s="206" t="s">
        <v>470</v>
      </c>
      <c r="F278" s="207" t="s">
        <v>471</v>
      </c>
      <c r="G278" s="208" t="s">
        <v>203</v>
      </c>
      <c r="H278" s="209">
        <v>46.5</v>
      </c>
      <c r="I278" s="210"/>
      <c r="J278" s="211">
        <f>ROUND(I278*H278,2)</f>
        <v>0</v>
      </c>
      <c r="K278" s="207" t="s">
        <v>144</v>
      </c>
      <c r="L278" s="45"/>
      <c r="M278" s="212" t="s">
        <v>19</v>
      </c>
      <c r="N278" s="213" t="s">
        <v>47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0.03065</v>
      </c>
      <c r="T278" s="215">
        <f>S278*H278</f>
        <v>1.425225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241</v>
      </c>
      <c r="AT278" s="216" t="s">
        <v>140</v>
      </c>
      <c r="AU278" s="216" t="s">
        <v>146</v>
      </c>
      <c r="AY278" s="18" t="s">
        <v>137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146</v>
      </c>
      <c r="BK278" s="217">
        <f>ROUND(I278*H278,2)</f>
        <v>0</v>
      </c>
      <c r="BL278" s="18" t="s">
        <v>241</v>
      </c>
      <c r="BM278" s="216" t="s">
        <v>472</v>
      </c>
    </row>
    <row r="279" s="2" customFormat="1">
      <c r="A279" s="39"/>
      <c r="B279" s="40"/>
      <c r="C279" s="41"/>
      <c r="D279" s="218" t="s">
        <v>148</v>
      </c>
      <c r="E279" s="41"/>
      <c r="F279" s="219" t="s">
        <v>473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148</v>
      </c>
      <c r="AU279" s="18" t="s">
        <v>146</v>
      </c>
    </row>
    <row r="280" s="2" customFormat="1" ht="16.5" customHeight="1">
      <c r="A280" s="39"/>
      <c r="B280" s="40"/>
      <c r="C280" s="205" t="s">
        <v>474</v>
      </c>
      <c r="D280" s="205" t="s">
        <v>140</v>
      </c>
      <c r="E280" s="206" t="s">
        <v>475</v>
      </c>
      <c r="F280" s="207" t="s">
        <v>476</v>
      </c>
      <c r="G280" s="208" t="s">
        <v>203</v>
      </c>
      <c r="H280" s="209">
        <v>10.75</v>
      </c>
      <c r="I280" s="210"/>
      <c r="J280" s="211">
        <f>ROUND(I280*H280,2)</f>
        <v>0</v>
      </c>
      <c r="K280" s="207" t="s">
        <v>144</v>
      </c>
      <c r="L280" s="45"/>
      <c r="M280" s="212" t="s">
        <v>19</v>
      </c>
      <c r="N280" s="213" t="s">
        <v>47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0.00198</v>
      </c>
      <c r="T280" s="215">
        <f>S280*H280</f>
        <v>0.021284999999999998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241</v>
      </c>
      <c r="AT280" s="216" t="s">
        <v>140</v>
      </c>
      <c r="AU280" s="216" t="s">
        <v>146</v>
      </c>
      <c r="AY280" s="18" t="s">
        <v>137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146</v>
      </c>
      <c r="BK280" s="217">
        <f>ROUND(I280*H280,2)</f>
        <v>0</v>
      </c>
      <c r="BL280" s="18" t="s">
        <v>241</v>
      </c>
      <c r="BM280" s="216" t="s">
        <v>477</v>
      </c>
    </row>
    <row r="281" s="2" customFormat="1">
      <c r="A281" s="39"/>
      <c r="B281" s="40"/>
      <c r="C281" s="41"/>
      <c r="D281" s="218" t="s">
        <v>148</v>
      </c>
      <c r="E281" s="41"/>
      <c r="F281" s="219" t="s">
        <v>478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148</v>
      </c>
      <c r="AU281" s="18" t="s">
        <v>146</v>
      </c>
    </row>
    <row r="282" s="2" customFormat="1" ht="16.5" customHeight="1">
      <c r="A282" s="39"/>
      <c r="B282" s="40"/>
      <c r="C282" s="205" t="s">
        <v>479</v>
      </c>
      <c r="D282" s="205" t="s">
        <v>140</v>
      </c>
      <c r="E282" s="206" t="s">
        <v>480</v>
      </c>
      <c r="F282" s="207" t="s">
        <v>481</v>
      </c>
      <c r="G282" s="208" t="s">
        <v>154</v>
      </c>
      <c r="H282" s="209">
        <v>1</v>
      </c>
      <c r="I282" s="210"/>
      <c r="J282" s="211">
        <f>ROUND(I282*H282,2)</f>
        <v>0</v>
      </c>
      <c r="K282" s="207" t="s">
        <v>19</v>
      </c>
      <c r="L282" s="45"/>
      <c r="M282" s="212" t="s">
        <v>19</v>
      </c>
      <c r="N282" s="213" t="s">
        <v>47</v>
      </c>
      <c r="O282" s="85"/>
      <c r="P282" s="214">
        <f>O282*H282</f>
        <v>0</v>
      </c>
      <c r="Q282" s="214">
        <v>0.015089999999999999</v>
      </c>
      <c r="R282" s="214">
        <f>Q282*H282</f>
        <v>0.015089999999999999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241</v>
      </c>
      <c r="AT282" s="216" t="s">
        <v>140</v>
      </c>
      <c r="AU282" s="216" t="s">
        <v>146</v>
      </c>
      <c r="AY282" s="18" t="s">
        <v>137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146</v>
      </c>
      <c r="BK282" s="217">
        <f>ROUND(I282*H282,2)</f>
        <v>0</v>
      </c>
      <c r="BL282" s="18" t="s">
        <v>241</v>
      </c>
      <c r="BM282" s="216" t="s">
        <v>482</v>
      </c>
    </row>
    <row r="283" s="2" customFormat="1" ht="16.5" customHeight="1">
      <c r="A283" s="39"/>
      <c r="B283" s="40"/>
      <c r="C283" s="205" t="s">
        <v>483</v>
      </c>
      <c r="D283" s="205" t="s">
        <v>140</v>
      </c>
      <c r="E283" s="206" t="s">
        <v>484</v>
      </c>
      <c r="F283" s="207" t="s">
        <v>485</v>
      </c>
      <c r="G283" s="208" t="s">
        <v>203</v>
      </c>
      <c r="H283" s="209">
        <v>15</v>
      </c>
      <c r="I283" s="210"/>
      <c r="J283" s="211">
        <f>ROUND(I283*H283,2)</f>
        <v>0</v>
      </c>
      <c r="K283" s="207" t="s">
        <v>144</v>
      </c>
      <c r="L283" s="45"/>
      <c r="M283" s="212" t="s">
        <v>19</v>
      </c>
      <c r="N283" s="213" t="s">
        <v>47</v>
      </c>
      <c r="O283" s="85"/>
      <c r="P283" s="214">
        <f>O283*H283</f>
        <v>0</v>
      </c>
      <c r="Q283" s="214">
        <v>0.0020098999999999998</v>
      </c>
      <c r="R283" s="214">
        <f>Q283*H283</f>
        <v>0.030148499999999998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241</v>
      </c>
      <c r="AT283" s="216" t="s">
        <v>140</v>
      </c>
      <c r="AU283" s="216" t="s">
        <v>146</v>
      </c>
      <c r="AY283" s="18" t="s">
        <v>137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146</v>
      </c>
      <c r="BK283" s="217">
        <f>ROUND(I283*H283,2)</f>
        <v>0</v>
      </c>
      <c r="BL283" s="18" t="s">
        <v>241</v>
      </c>
      <c r="BM283" s="216" t="s">
        <v>486</v>
      </c>
    </row>
    <row r="284" s="2" customFormat="1">
      <c r="A284" s="39"/>
      <c r="B284" s="40"/>
      <c r="C284" s="41"/>
      <c r="D284" s="218" t="s">
        <v>148</v>
      </c>
      <c r="E284" s="41"/>
      <c r="F284" s="219" t="s">
        <v>487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148</v>
      </c>
      <c r="AU284" s="18" t="s">
        <v>146</v>
      </c>
    </row>
    <row r="285" s="2" customFormat="1" ht="16.5" customHeight="1">
      <c r="A285" s="39"/>
      <c r="B285" s="40"/>
      <c r="C285" s="205" t="s">
        <v>488</v>
      </c>
      <c r="D285" s="205" t="s">
        <v>140</v>
      </c>
      <c r="E285" s="206" t="s">
        <v>489</v>
      </c>
      <c r="F285" s="207" t="s">
        <v>490</v>
      </c>
      <c r="G285" s="208" t="s">
        <v>203</v>
      </c>
      <c r="H285" s="209">
        <v>23</v>
      </c>
      <c r="I285" s="210"/>
      <c r="J285" s="211">
        <f>ROUND(I285*H285,2)</f>
        <v>0</v>
      </c>
      <c r="K285" s="207" t="s">
        <v>144</v>
      </c>
      <c r="L285" s="45"/>
      <c r="M285" s="212" t="s">
        <v>19</v>
      </c>
      <c r="N285" s="213" t="s">
        <v>47</v>
      </c>
      <c r="O285" s="85"/>
      <c r="P285" s="214">
        <f>O285*H285</f>
        <v>0</v>
      </c>
      <c r="Q285" s="214">
        <v>0.00041189999999999998</v>
      </c>
      <c r="R285" s="214">
        <f>Q285*H285</f>
        <v>0.0094736999999999998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241</v>
      </c>
      <c r="AT285" s="216" t="s">
        <v>140</v>
      </c>
      <c r="AU285" s="216" t="s">
        <v>146</v>
      </c>
      <c r="AY285" s="18" t="s">
        <v>137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146</v>
      </c>
      <c r="BK285" s="217">
        <f>ROUND(I285*H285,2)</f>
        <v>0</v>
      </c>
      <c r="BL285" s="18" t="s">
        <v>241</v>
      </c>
      <c r="BM285" s="216" t="s">
        <v>491</v>
      </c>
    </row>
    <row r="286" s="2" customFormat="1">
      <c r="A286" s="39"/>
      <c r="B286" s="40"/>
      <c r="C286" s="41"/>
      <c r="D286" s="218" t="s">
        <v>148</v>
      </c>
      <c r="E286" s="41"/>
      <c r="F286" s="219" t="s">
        <v>492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148</v>
      </c>
      <c r="AU286" s="18" t="s">
        <v>146</v>
      </c>
    </row>
    <row r="287" s="2" customFormat="1" ht="16.5" customHeight="1">
      <c r="A287" s="39"/>
      <c r="B287" s="40"/>
      <c r="C287" s="205" t="s">
        <v>493</v>
      </c>
      <c r="D287" s="205" t="s">
        <v>140</v>
      </c>
      <c r="E287" s="206" t="s">
        <v>494</v>
      </c>
      <c r="F287" s="207" t="s">
        <v>495</v>
      </c>
      <c r="G287" s="208" t="s">
        <v>203</v>
      </c>
      <c r="H287" s="209">
        <v>10.35</v>
      </c>
      <c r="I287" s="210"/>
      <c r="J287" s="211">
        <f>ROUND(I287*H287,2)</f>
        <v>0</v>
      </c>
      <c r="K287" s="207" t="s">
        <v>144</v>
      </c>
      <c r="L287" s="45"/>
      <c r="M287" s="212" t="s">
        <v>19</v>
      </c>
      <c r="N287" s="213" t="s">
        <v>47</v>
      </c>
      <c r="O287" s="85"/>
      <c r="P287" s="214">
        <f>O287*H287</f>
        <v>0</v>
      </c>
      <c r="Q287" s="214">
        <v>0.00047649999999999998</v>
      </c>
      <c r="R287" s="214">
        <f>Q287*H287</f>
        <v>0.0049317749999999994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241</v>
      </c>
      <c r="AT287" s="216" t="s">
        <v>140</v>
      </c>
      <c r="AU287" s="216" t="s">
        <v>146</v>
      </c>
      <c r="AY287" s="18" t="s">
        <v>137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146</v>
      </c>
      <c r="BK287" s="217">
        <f>ROUND(I287*H287,2)</f>
        <v>0</v>
      </c>
      <c r="BL287" s="18" t="s">
        <v>241</v>
      </c>
      <c r="BM287" s="216" t="s">
        <v>496</v>
      </c>
    </row>
    <row r="288" s="2" customFormat="1">
      <c r="A288" s="39"/>
      <c r="B288" s="40"/>
      <c r="C288" s="41"/>
      <c r="D288" s="218" t="s">
        <v>148</v>
      </c>
      <c r="E288" s="41"/>
      <c r="F288" s="219" t="s">
        <v>497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148</v>
      </c>
      <c r="AU288" s="18" t="s">
        <v>146</v>
      </c>
    </row>
    <row r="289" s="2" customFormat="1" ht="16.5" customHeight="1">
      <c r="A289" s="39"/>
      <c r="B289" s="40"/>
      <c r="C289" s="205" t="s">
        <v>498</v>
      </c>
      <c r="D289" s="205" t="s">
        <v>140</v>
      </c>
      <c r="E289" s="206" t="s">
        <v>499</v>
      </c>
      <c r="F289" s="207" t="s">
        <v>500</v>
      </c>
      <c r="G289" s="208" t="s">
        <v>203</v>
      </c>
      <c r="H289" s="209">
        <v>4.5999999999999996</v>
      </c>
      <c r="I289" s="210"/>
      <c r="J289" s="211">
        <f>ROUND(I289*H289,2)</f>
        <v>0</v>
      </c>
      <c r="K289" s="207" t="s">
        <v>144</v>
      </c>
      <c r="L289" s="45"/>
      <c r="M289" s="212" t="s">
        <v>19</v>
      </c>
      <c r="N289" s="213" t="s">
        <v>47</v>
      </c>
      <c r="O289" s="85"/>
      <c r="P289" s="214">
        <f>O289*H289</f>
        <v>0</v>
      </c>
      <c r="Q289" s="214">
        <v>0.0022361999999999998</v>
      </c>
      <c r="R289" s="214">
        <f>Q289*H289</f>
        <v>0.010286519999999999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241</v>
      </c>
      <c r="AT289" s="216" t="s">
        <v>140</v>
      </c>
      <c r="AU289" s="216" t="s">
        <v>146</v>
      </c>
      <c r="AY289" s="18" t="s">
        <v>137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146</v>
      </c>
      <c r="BK289" s="217">
        <f>ROUND(I289*H289,2)</f>
        <v>0</v>
      </c>
      <c r="BL289" s="18" t="s">
        <v>241</v>
      </c>
      <c r="BM289" s="216" t="s">
        <v>501</v>
      </c>
    </row>
    <row r="290" s="2" customFormat="1">
      <c r="A290" s="39"/>
      <c r="B290" s="40"/>
      <c r="C290" s="41"/>
      <c r="D290" s="218" t="s">
        <v>148</v>
      </c>
      <c r="E290" s="41"/>
      <c r="F290" s="219" t="s">
        <v>502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148</v>
      </c>
      <c r="AU290" s="18" t="s">
        <v>146</v>
      </c>
    </row>
    <row r="291" s="2" customFormat="1" ht="16.5" customHeight="1">
      <c r="A291" s="39"/>
      <c r="B291" s="40"/>
      <c r="C291" s="205" t="s">
        <v>503</v>
      </c>
      <c r="D291" s="205" t="s">
        <v>140</v>
      </c>
      <c r="E291" s="206" t="s">
        <v>504</v>
      </c>
      <c r="F291" s="207" t="s">
        <v>505</v>
      </c>
      <c r="G291" s="208" t="s">
        <v>203</v>
      </c>
      <c r="H291" s="209">
        <v>4.5</v>
      </c>
      <c r="I291" s="210"/>
      <c r="J291" s="211">
        <f>ROUND(I291*H291,2)</f>
        <v>0</v>
      </c>
      <c r="K291" s="207" t="s">
        <v>144</v>
      </c>
      <c r="L291" s="45"/>
      <c r="M291" s="212" t="s">
        <v>19</v>
      </c>
      <c r="N291" s="213" t="s">
        <v>47</v>
      </c>
      <c r="O291" s="85"/>
      <c r="P291" s="214">
        <f>O291*H291</f>
        <v>0</v>
      </c>
      <c r="Q291" s="214">
        <v>0.0018982000000000001</v>
      </c>
      <c r="R291" s="214">
        <f>Q291*H291</f>
        <v>0.0085418999999999998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241</v>
      </c>
      <c r="AT291" s="216" t="s">
        <v>140</v>
      </c>
      <c r="AU291" s="216" t="s">
        <v>146</v>
      </c>
      <c r="AY291" s="18" t="s">
        <v>137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146</v>
      </c>
      <c r="BK291" s="217">
        <f>ROUND(I291*H291,2)</f>
        <v>0</v>
      </c>
      <c r="BL291" s="18" t="s">
        <v>241</v>
      </c>
      <c r="BM291" s="216" t="s">
        <v>506</v>
      </c>
    </row>
    <row r="292" s="2" customFormat="1">
      <c r="A292" s="39"/>
      <c r="B292" s="40"/>
      <c r="C292" s="41"/>
      <c r="D292" s="218" t="s">
        <v>148</v>
      </c>
      <c r="E292" s="41"/>
      <c r="F292" s="219" t="s">
        <v>507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148</v>
      </c>
      <c r="AU292" s="18" t="s">
        <v>146</v>
      </c>
    </row>
    <row r="293" s="2" customFormat="1" ht="16.5" customHeight="1">
      <c r="A293" s="39"/>
      <c r="B293" s="40"/>
      <c r="C293" s="205" t="s">
        <v>508</v>
      </c>
      <c r="D293" s="205" t="s">
        <v>140</v>
      </c>
      <c r="E293" s="206" t="s">
        <v>509</v>
      </c>
      <c r="F293" s="207" t="s">
        <v>510</v>
      </c>
      <c r="G293" s="208" t="s">
        <v>154</v>
      </c>
      <c r="H293" s="209">
        <v>1</v>
      </c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47</v>
      </c>
      <c r="O293" s="85"/>
      <c r="P293" s="214">
        <f>O293*H293</f>
        <v>0</v>
      </c>
      <c r="Q293" s="214">
        <v>0.015089999999999999</v>
      </c>
      <c r="R293" s="214">
        <f>Q293*H293</f>
        <v>0.015089999999999999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241</v>
      </c>
      <c r="AT293" s="216" t="s">
        <v>140</v>
      </c>
      <c r="AU293" s="216" t="s">
        <v>146</v>
      </c>
      <c r="AY293" s="18" t="s">
        <v>137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146</v>
      </c>
      <c r="BK293" s="217">
        <f>ROUND(I293*H293,2)</f>
        <v>0</v>
      </c>
      <c r="BL293" s="18" t="s">
        <v>241</v>
      </c>
      <c r="BM293" s="216" t="s">
        <v>511</v>
      </c>
    </row>
    <row r="294" s="2" customFormat="1" ht="16.5" customHeight="1">
      <c r="A294" s="39"/>
      <c r="B294" s="40"/>
      <c r="C294" s="205" t="s">
        <v>512</v>
      </c>
      <c r="D294" s="205" t="s">
        <v>140</v>
      </c>
      <c r="E294" s="206" t="s">
        <v>513</v>
      </c>
      <c r="F294" s="207" t="s">
        <v>514</v>
      </c>
      <c r="G294" s="208" t="s">
        <v>203</v>
      </c>
      <c r="H294" s="209">
        <v>60.25</v>
      </c>
      <c r="I294" s="210"/>
      <c r="J294" s="211">
        <f>ROUND(I294*H294,2)</f>
        <v>0</v>
      </c>
      <c r="K294" s="207" t="s">
        <v>144</v>
      </c>
      <c r="L294" s="45"/>
      <c r="M294" s="212" t="s">
        <v>19</v>
      </c>
      <c r="N294" s="213" t="s">
        <v>47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241</v>
      </c>
      <c r="AT294" s="216" t="s">
        <v>140</v>
      </c>
      <c r="AU294" s="216" t="s">
        <v>146</v>
      </c>
      <c r="AY294" s="18" t="s">
        <v>137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146</v>
      </c>
      <c r="BK294" s="217">
        <f>ROUND(I294*H294,2)</f>
        <v>0</v>
      </c>
      <c r="BL294" s="18" t="s">
        <v>241</v>
      </c>
      <c r="BM294" s="216" t="s">
        <v>515</v>
      </c>
    </row>
    <row r="295" s="2" customFormat="1">
      <c r="A295" s="39"/>
      <c r="B295" s="40"/>
      <c r="C295" s="41"/>
      <c r="D295" s="218" t="s">
        <v>148</v>
      </c>
      <c r="E295" s="41"/>
      <c r="F295" s="219" t="s">
        <v>516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148</v>
      </c>
      <c r="AU295" s="18" t="s">
        <v>146</v>
      </c>
    </row>
    <row r="296" s="2" customFormat="1" ht="16.5" customHeight="1">
      <c r="A296" s="39"/>
      <c r="B296" s="40"/>
      <c r="C296" s="205" t="s">
        <v>517</v>
      </c>
      <c r="D296" s="205" t="s">
        <v>140</v>
      </c>
      <c r="E296" s="206" t="s">
        <v>518</v>
      </c>
      <c r="F296" s="207" t="s">
        <v>519</v>
      </c>
      <c r="G296" s="208" t="s">
        <v>520</v>
      </c>
      <c r="H296" s="209">
        <v>20</v>
      </c>
      <c r="I296" s="210"/>
      <c r="J296" s="211">
        <f>ROUND(I296*H296,2)</f>
        <v>0</v>
      </c>
      <c r="K296" s="207" t="s">
        <v>19</v>
      </c>
      <c r="L296" s="45"/>
      <c r="M296" s="212" t="s">
        <v>19</v>
      </c>
      <c r="N296" s="213" t="s">
        <v>47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241</v>
      </c>
      <c r="AT296" s="216" t="s">
        <v>140</v>
      </c>
      <c r="AU296" s="216" t="s">
        <v>146</v>
      </c>
      <c r="AY296" s="18" t="s">
        <v>137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146</v>
      </c>
      <c r="BK296" s="217">
        <f>ROUND(I296*H296,2)</f>
        <v>0</v>
      </c>
      <c r="BL296" s="18" t="s">
        <v>241</v>
      </c>
      <c r="BM296" s="216" t="s">
        <v>521</v>
      </c>
    </row>
    <row r="297" s="2" customFormat="1" ht="16.5" customHeight="1">
      <c r="A297" s="39"/>
      <c r="B297" s="40"/>
      <c r="C297" s="205" t="s">
        <v>522</v>
      </c>
      <c r="D297" s="205" t="s">
        <v>140</v>
      </c>
      <c r="E297" s="206" t="s">
        <v>523</v>
      </c>
      <c r="F297" s="207" t="s">
        <v>524</v>
      </c>
      <c r="G297" s="208" t="s">
        <v>154</v>
      </c>
      <c r="H297" s="209">
        <v>20</v>
      </c>
      <c r="I297" s="210"/>
      <c r="J297" s="211">
        <f>ROUND(I297*H297,2)</f>
        <v>0</v>
      </c>
      <c r="K297" s="207" t="s">
        <v>19</v>
      </c>
      <c r="L297" s="45"/>
      <c r="M297" s="212" t="s">
        <v>19</v>
      </c>
      <c r="N297" s="213" t="s">
        <v>47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241</v>
      </c>
      <c r="AT297" s="216" t="s">
        <v>140</v>
      </c>
      <c r="AU297" s="216" t="s">
        <v>146</v>
      </c>
      <c r="AY297" s="18" t="s">
        <v>137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146</v>
      </c>
      <c r="BK297" s="217">
        <f>ROUND(I297*H297,2)</f>
        <v>0</v>
      </c>
      <c r="BL297" s="18" t="s">
        <v>241</v>
      </c>
      <c r="BM297" s="216" t="s">
        <v>525</v>
      </c>
    </row>
    <row r="298" s="2" customFormat="1" ht="24.15" customHeight="1">
      <c r="A298" s="39"/>
      <c r="B298" s="40"/>
      <c r="C298" s="205" t="s">
        <v>526</v>
      </c>
      <c r="D298" s="205" t="s">
        <v>140</v>
      </c>
      <c r="E298" s="206" t="s">
        <v>527</v>
      </c>
      <c r="F298" s="207" t="s">
        <v>528</v>
      </c>
      <c r="G298" s="208" t="s">
        <v>285</v>
      </c>
      <c r="H298" s="209">
        <v>0.094</v>
      </c>
      <c r="I298" s="210"/>
      <c r="J298" s="211">
        <f>ROUND(I298*H298,2)</f>
        <v>0</v>
      </c>
      <c r="K298" s="207" t="s">
        <v>144</v>
      </c>
      <c r="L298" s="45"/>
      <c r="M298" s="212" t="s">
        <v>19</v>
      </c>
      <c r="N298" s="213" t="s">
        <v>47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241</v>
      </c>
      <c r="AT298" s="216" t="s">
        <v>140</v>
      </c>
      <c r="AU298" s="216" t="s">
        <v>146</v>
      </c>
      <c r="AY298" s="18" t="s">
        <v>137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146</v>
      </c>
      <c r="BK298" s="217">
        <f>ROUND(I298*H298,2)</f>
        <v>0</v>
      </c>
      <c r="BL298" s="18" t="s">
        <v>241</v>
      </c>
      <c r="BM298" s="216" t="s">
        <v>529</v>
      </c>
    </row>
    <row r="299" s="2" customFormat="1">
      <c r="A299" s="39"/>
      <c r="B299" s="40"/>
      <c r="C299" s="41"/>
      <c r="D299" s="218" t="s">
        <v>148</v>
      </c>
      <c r="E299" s="41"/>
      <c r="F299" s="219" t="s">
        <v>530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148</v>
      </c>
      <c r="AU299" s="18" t="s">
        <v>146</v>
      </c>
    </row>
    <row r="300" s="12" customFormat="1" ht="22.8" customHeight="1">
      <c r="A300" s="12"/>
      <c r="B300" s="189"/>
      <c r="C300" s="190"/>
      <c r="D300" s="191" t="s">
        <v>74</v>
      </c>
      <c r="E300" s="203" t="s">
        <v>531</v>
      </c>
      <c r="F300" s="203" t="s">
        <v>532</v>
      </c>
      <c r="G300" s="190"/>
      <c r="H300" s="190"/>
      <c r="I300" s="193"/>
      <c r="J300" s="204">
        <f>BK300</f>
        <v>0</v>
      </c>
      <c r="K300" s="190"/>
      <c r="L300" s="195"/>
      <c r="M300" s="196"/>
      <c r="N300" s="197"/>
      <c r="O300" s="197"/>
      <c r="P300" s="198">
        <f>SUM(P301:P324)</f>
        <v>0</v>
      </c>
      <c r="Q300" s="197"/>
      <c r="R300" s="198">
        <f>SUM(R301:R324)</f>
        <v>0.12236251540000001</v>
      </c>
      <c r="S300" s="197"/>
      <c r="T300" s="199">
        <f>SUM(T301:T324)</f>
        <v>0.077899999999999997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0" t="s">
        <v>146</v>
      </c>
      <c r="AT300" s="201" t="s">
        <v>74</v>
      </c>
      <c r="AU300" s="201" t="s">
        <v>83</v>
      </c>
      <c r="AY300" s="200" t="s">
        <v>137</v>
      </c>
      <c r="BK300" s="202">
        <f>SUM(BK301:BK324)</f>
        <v>0</v>
      </c>
    </row>
    <row r="301" s="2" customFormat="1" ht="16.5" customHeight="1">
      <c r="A301" s="39"/>
      <c r="B301" s="40"/>
      <c r="C301" s="205" t="s">
        <v>533</v>
      </c>
      <c r="D301" s="205" t="s">
        <v>140</v>
      </c>
      <c r="E301" s="206" t="s">
        <v>534</v>
      </c>
      <c r="F301" s="207" t="s">
        <v>535</v>
      </c>
      <c r="G301" s="208" t="s">
        <v>203</v>
      </c>
      <c r="H301" s="209">
        <v>30</v>
      </c>
      <c r="I301" s="210"/>
      <c r="J301" s="211">
        <f>ROUND(I301*H301,2)</f>
        <v>0</v>
      </c>
      <c r="K301" s="207" t="s">
        <v>144</v>
      </c>
      <c r="L301" s="45"/>
      <c r="M301" s="212" t="s">
        <v>19</v>
      </c>
      <c r="N301" s="213" t="s">
        <v>47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0.0021299999999999999</v>
      </c>
      <c r="T301" s="215">
        <f>S301*H301</f>
        <v>0.063899999999999998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241</v>
      </c>
      <c r="AT301" s="216" t="s">
        <v>140</v>
      </c>
      <c r="AU301" s="216" t="s">
        <v>146</v>
      </c>
      <c r="AY301" s="18" t="s">
        <v>137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146</v>
      </c>
      <c r="BK301" s="217">
        <f>ROUND(I301*H301,2)</f>
        <v>0</v>
      </c>
      <c r="BL301" s="18" t="s">
        <v>241</v>
      </c>
      <c r="BM301" s="216" t="s">
        <v>536</v>
      </c>
    </row>
    <row r="302" s="2" customFormat="1">
      <c r="A302" s="39"/>
      <c r="B302" s="40"/>
      <c r="C302" s="41"/>
      <c r="D302" s="218" t="s">
        <v>148</v>
      </c>
      <c r="E302" s="41"/>
      <c r="F302" s="219" t="s">
        <v>537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148</v>
      </c>
      <c r="AU302" s="18" t="s">
        <v>146</v>
      </c>
    </row>
    <row r="303" s="2" customFormat="1" ht="16.5" customHeight="1">
      <c r="A303" s="39"/>
      <c r="B303" s="40"/>
      <c r="C303" s="205" t="s">
        <v>538</v>
      </c>
      <c r="D303" s="205" t="s">
        <v>140</v>
      </c>
      <c r="E303" s="206" t="s">
        <v>539</v>
      </c>
      <c r="F303" s="207" t="s">
        <v>540</v>
      </c>
      <c r="G303" s="208" t="s">
        <v>203</v>
      </c>
      <c r="H303" s="209">
        <v>50</v>
      </c>
      <c r="I303" s="210"/>
      <c r="J303" s="211">
        <f>ROUND(I303*H303,2)</f>
        <v>0</v>
      </c>
      <c r="K303" s="207" t="s">
        <v>144</v>
      </c>
      <c r="L303" s="45"/>
      <c r="M303" s="212" t="s">
        <v>19</v>
      </c>
      <c r="N303" s="213" t="s">
        <v>47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0.00027999999999999998</v>
      </c>
      <c r="T303" s="215">
        <f>S303*H303</f>
        <v>0.013999999999999999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241</v>
      </c>
      <c r="AT303" s="216" t="s">
        <v>140</v>
      </c>
      <c r="AU303" s="216" t="s">
        <v>146</v>
      </c>
      <c r="AY303" s="18" t="s">
        <v>137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146</v>
      </c>
      <c r="BK303" s="217">
        <f>ROUND(I303*H303,2)</f>
        <v>0</v>
      </c>
      <c r="BL303" s="18" t="s">
        <v>241</v>
      </c>
      <c r="BM303" s="216" t="s">
        <v>541</v>
      </c>
    </row>
    <row r="304" s="2" customFormat="1">
      <c r="A304" s="39"/>
      <c r="B304" s="40"/>
      <c r="C304" s="41"/>
      <c r="D304" s="218" t="s">
        <v>148</v>
      </c>
      <c r="E304" s="41"/>
      <c r="F304" s="219" t="s">
        <v>542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148</v>
      </c>
      <c r="AU304" s="18" t="s">
        <v>146</v>
      </c>
    </row>
    <row r="305" s="2" customFormat="1" ht="21.75" customHeight="1">
      <c r="A305" s="39"/>
      <c r="B305" s="40"/>
      <c r="C305" s="205" t="s">
        <v>543</v>
      </c>
      <c r="D305" s="205" t="s">
        <v>140</v>
      </c>
      <c r="E305" s="206" t="s">
        <v>544</v>
      </c>
      <c r="F305" s="207" t="s">
        <v>545</v>
      </c>
      <c r="G305" s="208" t="s">
        <v>203</v>
      </c>
      <c r="H305" s="209">
        <v>64.200000000000003</v>
      </c>
      <c r="I305" s="210"/>
      <c r="J305" s="211">
        <f>ROUND(I305*H305,2)</f>
        <v>0</v>
      </c>
      <c r="K305" s="207" t="s">
        <v>144</v>
      </c>
      <c r="L305" s="45"/>
      <c r="M305" s="212" t="s">
        <v>19</v>
      </c>
      <c r="N305" s="213" t="s">
        <v>47</v>
      </c>
      <c r="O305" s="85"/>
      <c r="P305" s="214">
        <f>O305*H305</f>
        <v>0</v>
      </c>
      <c r="Q305" s="214">
        <v>0.00084230000000000004</v>
      </c>
      <c r="R305" s="214">
        <f>Q305*H305</f>
        <v>0.054075660000000005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241</v>
      </c>
      <c r="AT305" s="216" t="s">
        <v>140</v>
      </c>
      <c r="AU305" s="216" t="s">
        <v>146</v>
      </c>
      <c r="AY305" s="18" t="s">
        <v>137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146</v>
      </c>
      <c r="BK305" s="217">
        <f>ROUND(I305*H305,2)</f>
        <v>0</v>
      </c>
      <c r="BL305" s="18" t="s">
        <v>241</v>
      </c>
      <c r="BM305" s="216" t="s">
        <v>546</v>
      </c>
    </row>
    <row r="306" s="2" customFormat="1">
      <c r="A306" s="39"/>
      <c r="B306" s="40"/>
      <c r="C306" s="41"/>
      <c r="D306" s="218" t="s">
        <v>148</v>
      </c>
      <c r="E306" s="41"/>
      <c r="F306" s="219" t="s">
        <v>547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148</v>
      </c>
      <c r="AU306" s="18" t="s">
        <v>146</v>
      </c>
    </row>
    <row r="307" s="2" customFormat="1" ht="21.75" customHeight="1">
      <c r="A307" s="39"/>
      <c r="B307" s="40"/>
      <c r="C307" s="205" t="s">
        <v>548</v>
      </c>
      <c r="D307" s="205" t="s">
        <v>140</v>
      </c>
      <c r="E307" s="206" t="s">
        <v>544</v>
      </c>
      <c r="F307" s="207" t="s">
        <v>545</v>
      </c>
      <c r="G307" s="208" t="s">
        <v>203</v>
      </c>
      <c r="H307" s="209">
        <v>13.970000000000001</v>
      </c>
      <c r="I307" s="210"/>
      <c r="J307" s="211">
        <f>ROUND(I307*H307,2)</f>
        <v>0</v>
      </c>
      <c r="K307" s="207" t="s">
        <v>144</v>
      </c>
      <c r="L307" s="45"/>
      <c r="M307" s="212" t="s">
        <v>19</v>
      </c>
      <c r="N307" s="213" t="s">
        <v>47</v>
      </c>
      <c r="O307" s="85"/>
      <c r="P307" s="214">
        <f>O307*H307</f>
        <v>0</v>
      </c>
      <c r="Q307" s="214">
        <v>0.00084230000000000004</v>
      </c>
      <c r="R307" s="214">
        <f>Q307*H307</f>
        <v>0.011766931000000001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241</v>
      </c>
      <c r="AT307" s="216" t="s">
        <v>140</v>
      </c>
      <c r="AU307" s="216" t="s">
        <v>146</v>
      </c>
      <c r="AY307" s="18" t="s">
        <v>137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146</v>
      </c>
      <c r="BK307" s="217">
        <f>ROUND(I307*H307,2)</f>
        <v>0</v>
      </c>
      <c r="BL307" s="18" t="s">
        <v>241</v>
      </c>
      <c r="BM307" s="216" t="s">
        <v>549</v>
      </c>
    </row>
    <row r="308" s="2" customFormat="1">
      <c r="A308" s="39"/>
      <c r="B308" s="40"/>
      <c r="C308" s="41"/>
      <c r="D308" s="218" t="s">
        <v>148</v>
      </c>
      <c r="E308" s="41"/>
      <c r="F308" s="219" t="s">
        <v>547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148</v>
      </c>
      <c r="AU308" s="18" t="s">
        <v>146</v>
      </c>
    </row>
    <row r="309" s="2" customFormat="1" ht="21.75" customHeight="1">
      <c r="A309" s="39"/>
      <c r="B309" s="40"/>
      <c r="C309" s="205" t="s">
        <v>550</v>
      </c>
      <c r="D309" s="205" t="s">
        <v>140</v>
      </c>
      <c r="E309" s="206" t="s">
        <v>551</v>
      </c>
      <c r="F309" s="207" t="s">
        <v>552</v>
      </c>
      <c r="G309" s="208" t="s">
        <v>203</v>
      </c>
      <c r="H309" s="209">
        <v>27.940000000000001</v>
      </c>
      <c r="I309" s="210"/>
      <c r="J309" s="211">
        <f>ROUND(I309*H309,2)</f>
        <v>0</v>
      </c>
      <c r="K309" s="207" t="s">
        <v>144</v>
      </c>
      <c r="L309" s="45"/>
      <c r="M309" s="212" t="s">
        <v>19</v>
      </c>
      <c r="N309" s="213" t="s">
        <v>47</v>
      </c>
      <c r="O309" s="85"/>
      <c r="P309" s="214">
        <f>O309*H309</f>
        <v>0</v>
      </c>
      <c r="Q309" s="214">
        <v>0.0011590999999999999</v>
      </c>
      <c r="R309" s="214">
        <f>Q309*H309</f>
        <v>0.032385254000000002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241</v>
      </c>
      <c r="AT309" s="216" t="s">
        <v>140</v>
      </c>
      <c r="AU309" s="216" t="s">
        <v>146</v>
      </c>
      <c r="AY309" s="18" t="s">
        <v>137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146</v>
      </c>
      <c r="BK309" s="217">
        <f>ROUND(I309*H309,2)</f>
        <v>0</v>
      </c>
      <c r="BL309" s="18" t="s">
        <v>241</v>
      </c>
      <c r="BM309" s="216" t="s">
        <v>553</v>
      </c>
    </row>
    <row r="310" s="2" customFormat="1">
      <c r="A310" s="39"/>
      <c r="B310" s="40"/>
      <c r="C310" s="41"/>
      <c r="D310" s="218" t="s">
        <v>148</v>
      </c>
      <c r="E310" s="41"/>
      <c r="F310" s="219" t="s">
        <v>554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148</v>
      </c>
      <c r="AU310" s="18" t="s">
        <v>146</v>
      </c>
    </row>
    <row r="311" s="2" customFormat="1" ht="33" customHeight="1">
      <c r="A311" s="39"/>
      <c r="B311" s="40"/>
      <c r="C311" s="205" t="s">
        <v>555</v>
      </c>
      <c r="D311" s="205" t="s">
        <v>140</v>
      </c>
      <c r="E311" s="206" t="s">
        <v>556</v>
      </c>
      <c r="F311" s="207" t="s">
        <v>557</v>
      </c>
      <c r="G311" s="208" t="s">
        <v>203</v>
      </c>
      <c r="H311" s="209">
        <v>52.490000000000002</v>
      </c>
      <c r="I311" s="210"/>
      <c r="J311" s="211">
        <f>ROUND(I311*H311,2)</f>
        <v>0</v>
      </c>
      <c r="K311" s="207" t="s">
        <v>144</v>
      </c>
      <c r="L311" s="45"/>
      <c r="M311" s="212" t="s">
        <v>19</v>
      </c>
      <c r="N311" s="213" t="s">
        <v>47</v>
      </c>
      <c r="O311" s="85"/>
      <c r="P311" s="214">
        <f>O311*H311</f>
        <v>0</v>
      </c>
      <c r="Q311" s="214">
        <v>6.7399999999999998E-05</v>
      </c>
      <c r="R311" s="214">
        <f>Q311*H311</f>
        <v>0.003537826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241</v>
      </c>
      <c r="AT311" s="216" t="s">
        <v>140</v>
      </c>
      <c r="AU311" s="216" t="s">
        <v>146</v>
      </c>
      <c r="AY311" s="18" t="s">
        <v>137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146</v>
      </c>
      <c r="BK311" s="217">
        <f>ROUND(I311*H311,2)</f>
        <v>0</v>
      </c>
      <c r="BL311" s="18" t="s">
        <v>241</v>
      </c>
      <c r="BM311" s="216" t="s">
        <v>558</v>
      </c>
    </row>
    <row r="312" s="2" customFormat="1">
      <c r="A312" s="39"/>
      <c r="B312" s="40"/>
      <c r="C312" s="41"/>
      <c r="D312" s="218" t="s">
        <v>148</v>
      </c>
      <c r="E312" s="41"/>
      <c r="F312" s="219" t="s">
        <v>559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146</v>
      </c>
    </row>
    <row r="313" s="2" customFormat="1" ht="33" customHeight="1">
      <c r="A313" s="39"/>
      <c r="B313" s="40"/>
      <c r="C313" s="205" t="s">
        <v>560</v>
      </c>
      <c r="D313" s="205" t="s">
        <v>140</v>
      </c>
      <c r="E313" s="206" t="s">
        <v>561</v>
      </c>
      <c r="F313" s="207" t="s">
        <v>562</v>
      </c>
      <c r="G313" s="208" t="s">
        <v>203</v>
      </c>
      <c r="H313" s="209">
        <v>53.619999999999997</v>
      </c>
      <c r="I313" s="210"/>
      <c r="J313" s="211">
        <f>ROUND(I313*H313,2)</f>
        <v>0</v>
      </c>
      <c r="K313" s="207" t="s">
        <v>144</v>
      </c>
      <c r="L313" s="45"/>
      <c r="M313" s="212" t="s">
        <v>19</v>
      </c>
      <c r="N313" s="213" t="s">
        <v>47</v>
      </c>
      <c r="O313" s="85"/>
      <c r="P313" s="214">
        <f>O313*H313</f>
        <v>0</v>
      </c>
      <c r="Q313" s="214">
        <v>0.00016312</v>
      </c>
      <c r="R313" s="214">
        <f>Q313*H313</f>
        <v>0.0087464943999999989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241</v>
      </c>
      <c r="AT313" s="216" t="s">
        <v>140</v>
      </c>
      <c r="AU313" s="216" t="s">
        <v>146</v>
      </c>
      <c r="AY313" s="18" t="s">
        <v>137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146</v>
      </c>
      <c r="BK313" s="217">
        <f>ROUND(I313*H313,2)</f>
        <v>0</v>
      </c>
      <c r="BL313" s="18" t="s">
        <v>241</v>
      </c>
      <c r="BM313" s="216" t="s">
        <v>563</v>
      </c>
    </row>
    <row r="314" s="2" customFormat="1">
      <c r="A314" s="39"/>
      <c r="B314" s="40"/>
      <c r="C314" s="41"/>
      <c r="D314" s="218" t="s">
        <v>148</v>
      </c>
      <c r="E314" s="41"/>
      <c r="F314" s="219" t="s">
        <v>564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148</v>
      </c>
      <c r="AU314" s="18" t="s">
        <v>146</v>
      </c>
    </row>
    <row r="315" s="2" customFormat="1" ht="16.5" customHeight="1">
      <c r="A315" s="39"/>
      <c r="B315" s="40"/>
      <c r="C315" s="205" t="s">
        <v>565</v>
      </c>
      <c r="D315" s="205" t="s">
        <v>140</v>
      </c>
      <c r="E315" s="206" t="s">
        <v>566</v>
      </c>
      <c r="F315" s="207" t="s">
        <v>567</v>
      </c>
      <c r="G315" s="208" t="s">
        <v>154</v>
      </c>
      <c r="H315" s="209">
        <v>25</v>
      </c>
      <c r="I315" s="210"/>
      <c r="J315" s="211">
        <f>ROUND(I315*H315,2)</f>
        <v>0</v>
      </c>
      <c r="K315" s="207" t="s">
        <v>144</v>
      </c>
      <c r="L315" s="45"/>
      <c r="M315" s="212" t="s">
        <v>19</v>
      </c>
      <c r="N315" s="213" t="s">
        <v>47</v>
      </c>
      <c r="O315" s="85"/>
      <c r="P315" s="214">
        <f>O315*H315</f>
        <v>0</v>
      </c>
      <c r="Q315" s="214">
        <v>0.00012557000000000001</v>
      </c>
      <c r="R315" s="214">
        <f>Q315*H315</f>
        <v>0.0031392500000000001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241</v>
      </c>
      <c r="AT315" s="216" t="s">
        <v>140</v>
      </c>
      <c r="AU315" s="216" t="s">
        <v>146</v>
      </c>
      <c r="AY315" s="18" t="s">
        <v>137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146</v>
      </c>
      <c r="BK315" s="217">
        <f>ROUND(I315*H315,2)</f>
        <v>0</v>
      </c>
      <c r="BL315" s="18" t="s">
        <v>241</v>
      </c>
      <c r="BM315" s="216" t="s">
        <v>568</v>
      </c>
    </row>
    <row r="316" s="2" customFormat="1">
      <c r="A316" s="39"/>
      <c r="B316" s="40"/>
      <c r="C316" s="41"/>
      <c r="D316" s="218" t="s">
        <v>148</v>
      </c>
      <c r="E316" s="41"/>
      <c r="F316" s="219" t="s">
        <v>569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148</v>
      </c>
      <c r="AU316" s="18" t="s">
        <v>146</v>
      </c>
    </row>
    <row r="317" s="2" customFormat="1" ht="16.5" customHeight="1">
      <c r="A317" s="39"/>
      <c r="B317" s="40"/>
      <c r="C317" s="205" t="s">
        <v>570</v>
      </c>
      <c r="D317" s="205" t="s">
        <v>140</v>
      </c>
      <c r="E317" s="206" t="s">
        <v>571</v>
      </c>
      <c r="F317" s="207" t="s">
        <v>572</v>
      </c>
      <c r="G317" s="208" t="s">
        <v>154</v>
      </c>
      <c r="H317" s="209">
        <v>15</v>
      </c>
      <c r="I317" s="210"/>
      <c r="J317" s="211">
        <f>ROUND(I317*H317,2)</f>
        <v>0</v>
      </c>
      <c r="K317" s="207" t="s">
        <v>19</v>
      </c>
      <c r="L317" s="45"/>
      <c r="M317" s="212" t="s">
        <v>19</v>
      </c>
      <c r="N317" s="213" t="s">
        <v>47</v>
      </c>
      <c r="O317" s="85"/>
      <c r="P317" s="214">
        <f>O317*H317</f>
        <v>0</v>
      </c>
      <c r="Q317" s="214">
        <v>0.00029</v>
      </c>
      <c r="R317" s="214">
        <f>Q317*H317</f>
        <v>0.0043499999999999997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241</v>
      </c>
      <c r="AT317" s="216" t="s">
        <v>140</v>
      </c>
      <c r="AU317" s="216" t="s">
        <v>146</v>
      </c>
      <c r="AY317" s="18" t="s">
        <v>137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146</v>
      </c>
      <c r="BK317" s="217">
        <f>ROUND(I317*H317,2)</f>
        <v>0</v>
      </c>
      <c r="BL317" s="18" t="s">
        <v>241</v>
      </c>
      <c r="BM317" s="216" t="s">
        <v>573</v>
      </c>
    </row>
    <row r="318" s="2" customFormat="1" ht="16.5" customHeight="1">
      <c r="A318" s="39"/>
      <c r="B318" s="40"/>
      <c r="C318" s="205" t="s">
        <v>574</v>
      </c>
      <c r="D318" s="205" t="s">
        <v>140</v>
      </c>
      <c r="E318" s="206" t="s">
        <v>575</v>
      </c>
      <c r="F318" s="207" t="s">
        <v>576</v>
      </c>
      <c r="G318" s="208" t="s">
        <v>154</v>
      </c>
      <c r="H318" s="209">
        <v>10</v>
      </c>
      <c r="I318" s="210"/>
      <c r="J318" s="211">
        <f>ROUND(I318*H318,2)</f>
        <v>0</v>
      </c>
      <c r="K318" s="207" t="s">
        <v>19</v>
      </c>
      <c r="L318" s="45"/>
      <c r="M318" s="212" t="s">
        <v>19</v>
      </c>
      <c r="N318" s="213" t="s">
        <v>47</v>
      </c>
      <c r="O318" s="85"/>
      <c r="P318" s="214">
        <f>O318*H318</f>
        <v>0</v>
      </c>
      <c r="Q318" s="214">
        <v>0.00029</v>
      </c>
      <c r="R318" s="214">
        <f>Q318*H318</f>
        <v>0.0028999999999999998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241</v>
      </c>
      <c r="AT318" s="216" t="s">
        <v>140</v>
      </c>
      <c r="AU318" s="216" t="s">
        <v>146</v>
      </c>
      <c r="AY318" s="18" t="s">
        <v>137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146</v>
      </c>
      <c r="BK318" s="217">
        <f>ROUND(I318*H318,2)</f>
        <v>0</v>
      </c>
      <c r="BL318" s="18" t="s">
        <v>241</v>
      </c>
      <c r="BM318" s="216" t="s">
        <v>577</v>
      </c>
    </row>
    <row r="319" s="2" customFormat="1" ht="21.75" customHeight="1">
      <c r="A319" s="39"/>
      <c r="B319" s="40"/>
      <c r="C319" s="205" t="s">
        <v>578</v>
      </c>
      <c r="D319" s="205" t="s">
        <v>140</v>
      </c>
      <c r="E319" s="206" t="s">
        <v>579</v>
      </c>
      <c r="F319" s="207" t="s">
        <v>580</v>
      </c>
      <c r="G319" s="208" t="s">
        <v>203</v>
      </c>
      <c r="H319" s="209">
        <v>106.11</v>
      </c>
      <c r="I319" s="210"/>
      <c r="J319" s="211">
        <f>ROUND(I319*H319,2)</f>
        <v>0</v>
      </c>
      <c r="K319" s="207" t="s">
        <v>144</v>
      </c>
      <c r="L319" s="45"/>
      <c r="M319" s="212" t="s">
        <v>19</v>
      </c>
      <c r="N319" s="213" t="s">
        <v>47</v>
      </c>
      <c r="O319" s="85"/>
      <c r="P319" s="214">
        <f>O319*H319</f>
        <v>0</v>
      </c>
      <c r="Q319" s="214">
        <v>1.0000000000000001E-05</v>
      </c>
      <c r="R319" s="214">
        <f>Q319*H319</f>
        <v>0.0010611000000000002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241</v>
      </c>
      <c r="AT319" s="216" t="s">
        <v>140</v>
      </c>
      <c r="AU319" s="216" t="s">
        <v>146</v>
      </c>
      <c r="AY319" s="18" t="s">
        <v>137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146</v>
      </c>
      <c r="BK319" s="217">
        <f>ROUND(I319*H319,2)</f>
        <v>0</v>
      </c>
      <c r="BL319" s="18" t="s">
        <v>241</v>
      </c>
      <c r="BM319" s="216" t="s">
        <v>581</v>
      </c>
    </row>
    <row r="320" s="2" customFormat="1">
      <c r="A320" s="39"/>
      <c r="B320" s="40"/>
      <c r="C320" s="41"/>
      <c r="D320" s="218" t="s">
        <v>148</v>
      </c>
      <c r="E320" s="41"/>
      <c r="F320" s="219" t="s">
        <v>582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148</v>
      </c>
      <c r="AU320" s="18" t="s">
        <v>146</v>
      </c>
    </row>
    <row r="321" s="2" customFormat="1" ht="16.5" customHeight="1">
      <c r="A321" s="39"/>
      <c r="B321" s="40"/>
      <c r="C321" s="205" t="s">
        <v>583</v>
      </c>
      <c r="D321" s="205" t="s">
        <v>140</v>
      </c>
      <c r="E321" s="206" t="s">
        <v>584</v>
      </c>
      <c r="F321" s="207" t="s">
        <v>585</v>
      </c>
      <c r="G321" s="208" t="s">
        <v>520</v>
      </c>
      <c r="H321" s="209">
        <v>20</v>
      </c>
      <c r="I321" s="210"/>
      <c r="J321" s="211">
        <f>ROUND(I321*H321,2)</f>
        <v>0</v>
      </c>
      <c r="K321" s="207" t="s">
        <v>19</v>
      </c>
      <c r="L321" s="45"/>
      <c r="M321" s="212" t="s">
        <v>19</v>
      </c>
      <c r="N321" s="213" t="s">
        <v>47</v>
      </c>
      <c r="O321" s="85"/>
      <c r="P321" s="214">
        <f>O321*H321</f>
        <v>0</v>
      </c>
      <c r="Q321" s="214">
        <v>1.0000000000000001E-05</v>
      </c>
      <c r="R321" s="214">
        <f>Q321*H321</f>
        <v>0.00020000000000000001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241</v>
      </c>
      <c r="AT321" s="216" t="s">
        <v>140</v>
      </c>
      <c r="AU321" s="216" t="s">
        <v>146</v>
      </c>
      <c r="AY321" s="18" t="s">
        <v>137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146</v>
      </c>
      <c r="BK321" s="217">
        <f>ROUND(I321*H321,2)</f>
        <v>0</v>
      </c>
      <c r="BL321" s="18" t="s">
        <v>241</v>
      </c>
      <c r="BM321" s="216" t="s">
        <v>586</v>
      </c>
    </row>
    <row r="322" s="2" customFormat="1" ht="16.5" customHeight="1">
      <c r="A322" s="39"/>
      <c r="B322" s="40"/>
      <c r="C322" s="205" t="s">
        <v>587</v>
      </c>
      <c r="D322" s="205" t="s">
        <v>140</v>
      </c>
      <c r="E322" s="206" t="s">
        <v>588</v>
      </c>
      <c r="F322" s="207" t="s">
        <v>589</v>
      </c>
      <c r="G322" s="208" t="s">
        <v>154</v>
      </c>
      <c r="H322" s="209">
        <v>20</v>
      </c>
      <c r="I322" s="210"/>
      <c r="J322" s="211">
        <f>ROUND(I322*H322,2)</f>
        <v>0</v>
      </c>
      <c r="K322" s="207" t="s">
        <v>19</v>
      </c>
      <c r="L322" s="45"/>
      <c r="M322" s="212" t="s">
        <v>19</v>
      </c>
      <c r="N322" s="213" t="s">
        <v>47</v>
      </c>
      <c r="O322" s="85"/>
      <c r="P322" s="214">
        <f>O322*H322</f>
        <v>0</v>
      </c>
      <c r="Q322" s="214">
        <v>1.0000000000000001E-05</v>
      </c>
      <c r="R322" s="214">
        <f>Q322*H322</f>
        <v>0.00020000000000000001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241</v>
      </c>
      <c r="AT322" s="216" t="s">
        <v>140</v>
      </c>
      <c r="AU322" s="216" t="s">
        <v>146</v>
      </c>
      <c r="AY322" s="18" t="s">
        <v>137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146</v>
      </c>
      <c r="BK322" s="217">
        <f>ROUND(I322*H322,2)</f>
        <v>0</v>
      </c>
      <c r="BL322" s="18" t="s">
        <v>241</v>
      </c>
      <c r="BM322" s="216" t="s">
        <v>590</v>
      </c>
    </row>
    <row r="323" s="2" customFormat="1" ht="24.15" customHeight="1">
      <c r="A323" s="39"/>
      <c r="B323" s="40"/>
      <c r="C323" s="205" t="s">
        <v>591</v>
      </c>
      <c r="D323" s="205" t="s">
        <v>140</v>
      </c>
      <c r="E323" s="206" t="s">
        <v>592</v>
      </c>
      <c r="F323" s="207" t="s">
        <v>593</v>
      </c>
      <c r="G323" s="208" t="s">
        <v>285</v>
      </c>
      <c r="H323" s="209">
        <v>0.122</v>
      </c>
      <c r="I323" s="210"/>
      <c r="J323" s="211">
        <f>ROUND(I323*H323,2)</f>
        <v>0</v>
      </c>
      <c r="K323" s="207" t="s">
        <v>144</v>
      </c>
      <c r="L323" s="45"/>
      <c r="M323" s="212" t="s">
        <v>19</v>
      </c>
      <c r="N323" s="213" t="s">
        <v>47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241</v>
      </c>
      <c r="AT323" s="216" t="s">
        <v>140</v>
      </c>
      <c r="AU323" s="216" t="s">
        <v>146</v>
      </c>
      <c r="AY323" s="18" t="s">
        <v>137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146</v>
      </c>
      <c r="BK323" s="217">
        <f>ROUND(I323*H323,2)</f>
        <v>0</v>
      </c>
      <c r="BL323" s="18" t="s">
        <v>241</v>
      </c>
      <c r="BM323" s="216" t="s">
        <v>594</v>
      </c>
    </row>
    <row r="324" s="2" customFormat="1">
      <c r="A324" s="39"/>
      <c r="B324" s="40"/>
      <c r="C324" s="41"/>
      <c r="D324" s="218" t="s">
        <v>148</v>
      </c>
      <c r="E324" s="41"/>
      <c r="F324" s="219" t="s">
        <v>595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146</v>
      </c>
    </row>
    <row r="325" s="12" customFormat="1" ht="22.8" customHeight="1">
      <c r="A325" s="12"/>
      <c r="B325" s="189"/>
      <c r="C325" s="190"/>
      <c r="D325" s="191" t="s">
        <v>74</v>
      </c>
      <c r="E325" s="203" t="s">
        <v>596</v>
      </c>
      <c r="F325" s="203" t="s">
        <v>597</v>
      </c>
      <c r="G325" s="190"/>
      <c r="H325" s="190"/>
      <c r="I325" s="193"/>
      <c r="J325" s="204">
        <f>BK325</f>
        <v>0</v>
      </c>
      <c r="K325" s="190"/>
      <c r="L325" s="195"/>
      <c r="M325" s="196"/>
      <c r="N325" s="197"/>
      <c r="O325" s="197"/>
      <c r="P325" s="198">
        <f>SUM(P326:P358)</f>
        <v>0</v>
      </c>
      <c r="Q325" s="197"/>
      <c r="R325" s="198">
        <f>SUM(R326:R358)</f>
        <v>0.50647296399999997</v>
      </c>
      <c r="S325" s="197"/>
      <c r="T325" s="199">
        <f>SUM(T326:T358)</f>
        <v>0.39915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0" t="s">
        <v>146</v>
      </c>
      <c r="AT325" s="201" t="s">
        <v>74</v>
      </c>
      <c r="AU325" s="201" t="s">
        <v>83</v>
      </c>
      <c r="AY325" s="200" t="s">
        <v>137</v>
      </c>
      <c r="BK325" s="202">
        <f>SUM(BK326:BK358)</f>
        <v>0</v>
      </c>
    </row>
    <row r="326" s="2" customFormat="1" ht="16.5" customHeight="1">
      <c r="A326" s="39"/>
      <c r="B326" s="40"/>
      <c r="C326" s="205" t="s">
        <v>598</v>
      </c>
      <c r="D326" s="205" t="s">
        <v>140</v>
      </c>
      <c r="E326" s="206" t="s">
        <v>599</v>
      </c>
      <c r="F326" s="207" t="s">
        <v>600</v>
      </c>
      <c r="G326" s="208" t="s">
        <v>601</v>
      </c>
      <c r="H326" s="209">
        <v>10</v>
      </c>
      <c r="I326" s="210"/>
      <c r="J326" s="211">
        <f>ROUND(I326*H326,2)</f>
        <v>0</v>
      </c>
      <c r="K326" s="207" t="s">
        <v>144</v>
      </c>
      <c r="L326" s="45"/>
      <c r="M326" s="212" t="s">
        <v>19</v>
      </c>
      <c r="N326" s="213" t="s">
        <v>47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0.01933</v>
      </c>
      <c r="T326" s="215">
        <f>S326*H326</f>
        <v>0.1933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241</v>
      </c>
      <c r="AT326" s="216" t="s">
        <v>140</v>
      </c>
      <c r="AU326" s="216" t="s">
        <v>146</v>
      </c>
      <c r="AY326" s="18" t="s">
        <v>137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146</v>
      </c>
      <c r="BK326" s="217">
        <f>ROUND(I326*H326,2)</f>
        <v>0</v>
      </c>
      <c r="BL326" s="18" t="s">
        <v>241</v>
      </c>
      <c r="BM326" s="216" t="s">
        <v>602</v>
      </c>
    </row>
    <row r="327" s="2" customFormat="1">
      <c r="A327" s="39"/>
      <c r="B327" s="40"/>
      <c r="C327" s="41"/>
      <c r="D327" s="218" t="s">
        <v>148</v>
      </c>
      <c r="E327" s="41"/>
      <c r="F327" s="219" t="s">
        <v>603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148</v>
      </c>
      <c r="AU327" s="18" t="s">
        <v>146</v>
      </c>
    </row>
    <row r="328" s="2" customFormat="1" ht="21.75" customHeight="1">
      <c r="A328" s="39"/>
      <c r="B328" s="40"/>
      <c r="C328" s="205" t="s">
        <v>604</v>
      </c>
      <c r="D328" s="205" t="s">
        <v>140</v>
      </c>
      <c r="E328" s="206" t="s">
        <v>605</v>
      </c>
      <c r="F328" s="207" t="s">
        <v>606</v>
      </c>
      <c r="G328" s="208" t="s">
        <v>601</v>
      </c>
      <c r="H328" s="209">
        <v>5</v>
      </c>
      <c r="I328" s="210"/>
      <c r="J328" s="211">
        <f>ROUND(I328*H328,2)</f>
        <v>0</v>
      </c>
      <c r="K328" s="207" t="s">
        <v>144</v>
      </c>
      <c r="L328" s="45"/>
      <c r="M328" s="212" t="s">
        <v>19</v>
      </c>
      <c r="N328" s="213" t="s">
        <v>47</v>
      </c>
      <c r="O328" s="85"/>
      <c r="P328" s="214">
        <f>O328*H328</f>
        <v>0</v>
      </c>
      <c r="Q328" s="214">
        <v>0.016968836300000002</v>
      </c>
      <c r="R328" s="214">
        <f>Q328*H328</f>
        <v>0.084844181500000004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241</v>
      </c>
      <c r="AT328" s="216" t="s">
        <v>140</v>
      </c>
      <c r="AU328" s="216" t="s">
        <v>146</v>
      </c>
      <c r="AY328" s="18" t="s">
        <v>137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146</v>
      </c>
      <c r="BK328" s="217">
        <f>ROUND(I328*H328,2)</f>
        <v>0</v>
      </c>
      <c r="BL328" s="18" t="s">
        <v>241</v>
      </c>
      <c r="BM328" s="216" t="s">
        <v>607</v>
      </c>
    </row>
    <row r="329" s="2" customFormat="1">
      <c r="A329" s="39"/>
      <c r="B329" s="40"/>
      <c r="C329" s="41"/>
      <c r="D329" s="218" t="s">
        <v>148</v>
      </c>
      <c r="E329" s="41"/>
      <c r="F329" s="219" t="s">
        <v>608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148</v>
      </c>
      <c r="AU329" s="18" t="s">
        <v>146</v>
      </c>
    </row>
    <row r="330" s="14" customFormat="1">
      <c r="A330" s="14"/>
      <c r="B330" s="235"/>
      <c r="C330" s="236"/>
      <c r="D330" s="225" t="s">
        <v>150</v>
      </c>
      <c r="E330" s="237" t="s">
        <v>19</v>
      </c>
      <c r="F330" s="238" t="s">
        <v>609</v>
      </c>
      <c r="G330" s="236"/>
      <c r="H330" s="237" t="s">
        <v>19</v>
      </c>
      <c r="I330" s="239"/>
      <c r="J330" s="236"/>
      <c r="K330" s="236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150</v>
      </c>
      <c r="AU330" s="244" t="s">
        <v>146</v>
      </c>
      <c r="AV330" s="14" t="s">
        <v>83</v>
      </c>
      <c r="AW330" s="14" t="s">
        <v>36</v>
      </c>
      <c r="AX330" s="14" t="s">
        <v>75</v>
      </c>
      <c r="AY330" s="244" t="s">
        <v>137</v>
      </c>
    </row>
    <row r="331" s="13" customFormat="1">
      <c r="A331" s="13"/>
      <c r="B331" s="223"/>
      <c r="C331" s="224"/>
      <c r="D331" s="225" t="s">
        <v>150</v>
      </c>
      <c r="E331" s="226" t="s">
        <v>19</v>
      </c>
      <c r="F331" s="227" t="s">
        <v>168</v>
      </c>
      <c r="G331" s="224"/>
      <c r="H331" s="228">
        <v>5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150</v>
      </c>
      <c r="AU331" s="234" t="s">
        <v>146</v>
      </c>
      <c r="AV331" s="13" t="s">
        <v>146</v>
      </c>
      <c r="AW331" s="13" t="s">
        <v>36</v>
      </c>
      <c r="AX331" s="13" t="s">
        <v>83</v>
      </c>
      <c r="AY331" s="234" t="s">
        <v>137</v>
      </c>
    </row>
    <row r="332" s="2" customFormat="1" ht="16.5" customHeight="1">
      <c r="A332" s="39"/>
      <c r="B332" s="40"/>
      <c r="C332" s="205" t="s">
        <v>610</v>
      </c>
      <c r="D332" s="205" t="s">
        <v>140</v>
      </c>
      <c r="E332" s="206" t="s">
        <v>611</v>
      </c>
      <c r="F332" s="207" t="s">
        <v>612</v>
      </c>
      <c r="G332" s="208" t="s">
        <v>601</v>
      </c>
      <c r="H332" s="209">
        <v>10</v>
      </c>
      <c r="I332" s="210"/>
      <c r="J332" s="211">
        <f>ROUND(I332*H332,2)</f>
        <v>0</v>
      </c>
      <c r="K332" s="207" t="s">
        <v>144</v>
      </c>
      <c r="L332" s="45"/>
      <c r="M332" s="212" t="s">
        <v>19</v>
      </c>
      <c r="N332" s="213" t="s">
        <v>47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0.019460000000000002</v>
      </c>
      <c r="T332" s="215">
        <f>S332*H332</f>
        <v>0.19460000000000002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241</v>
      </c>
      <c r="AT332" s="216" t="s">
        <v>140</v>
      </c>
      <c r="AU332" s="216" t="s">
        <v>146</v>
      </c>
      <c r="AY332" s="18" t="s">
        <v>137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146</v>
      </c>
      <c r="BK332" s="217">
        <f>ROUND(I332*H332,2)</f>
        <v>0</v>
      </c>
      <c r="BL332" s="18" t="s">
        <v>241</v>
      </c>
      <c r="BM332" s="216" t="s">
        <v>613</v>
      </c>
    </row>
    <row r="333" s="2" customFormat="1">
      <c r="A333" s="39"/>
      <c r="B333" s="40"/>
      <c r="C333" s="41"/>
      <c r="D333" s="218" t="s">
        <v>148</v>
      </c>
      <c r="E333" s="41"/>
      <c r="F333" s="219" t="s">
        <v>614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148</v>
      </c>
      <c r="AU333" s="18" t="s">
        <v>146</v>
      </c>
    </row>
    <row r="334" s="2" customFormat="1" ht="24.15" customHeight="1">
      <c r="A334" s="39"/>
      <c r="B334" s="40"/>
      <c r="C334" s="205" t="s">
        <v>615</v>
      </c>
      <c r="D334" s="205" t="s">
        <v>140</v>
      </c>
      <c r="E334" s="206" t="s">
        <v>616</v>
      </c>
      <c r="F334" s="207" t="s">
        <v>617</v>
      </c>
      <c r="G334" s="208" t="s">
        <v>601</v>
      </c>
      <c r="H334" s="209">
        <v>5</v>
      </c>
      <c r="I334" s="210"/>
      <c r="J334" s="211">
        <f>ROUND(I334*H334,2)</f>
        <v>0</v>
      </c>
      <c r="K334" s="207" t="s">
        <v>144</v>
      </c>
      <c r="L334" s="45"/>
      <c r="M334" s="212" t="s">
        <v>19</v>
      </c>
      <c r="N334" s="213" t="s">
        <v>47</v>
      </c>
      <c r="O334" s="85"/>
      <c r="P334" s="214">
        <f>O334*H334</f>
        <v>0</v>
      </c>
      <c r="Q334" s="214">
        <v>0.019209276500000001</v>
      </c>
      <c r="R334" s="214">
        <f>Q334*H334</f>
        <v>0.096046382499999999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241</v>
      </c>
      <c r="AT334" s="216" t="s">
        <v>140</v>
      </c>
      <c r="AU334" s="216" t="s">
        <v>146</v>
      </c>
      <c r="AY334" s="18" t="s">
        <v>137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146</v>
      </c>
      <c r="BK334" s="217">
        <f>ROUND(I334*H334,2)</f>
        <v>0</v>
      </c>
      <c r="BL334" s="18" t="s">
        <v>241</v>
      </c>
      <c r="BM334" s="216" t="s">
        <v>618</v>
      </c>
    </row>
    <row r="335" s="2" customFormat="1">
      <c r="A335" s="39"/>
      <c r="B335" s="40"/>
      <c r="C335" s="41"/>
      <c r="D335" s="218" t="s">
        <v>148</v>
      </c>
      <c r="E335" s="41"/>
      <c r="F335" s="219" t="s">
        <v>619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148</v>
      </c>
      <c r="AU335" s="18" t="s">
        <v>146</v>
      </c>
    </row>
    <row r="336" s="2" customFormat="1" ht="16.5" customHeight="1">
      <c r="A336" s="39"/>
      <c r="B336" s="40"/>
      <c r="C336" s="205" t="s">
        <v>620</v>
      </c>
      <c r="D336" s="205" t="s">
        <v>140</v>
      </c>
      <c r="E336" s="206" t="s">
        <v>621</v>
      </c>
      <c r="F336" s="207" t="s">
        <v>622</v>
      </c>
      <c r="G336" s="208" t="s">
        <v>601</v>
      </c>
      <c r="H336" s="209">
        <v>5</v>
      </c>
      <c r="I336" s="210"/>
      <c r="J336" s="211">
        <f>ROUND(I336*H336,2)</f>
        <v>0</v>
      </c>
      <c r="K336" s="207" t="s">
        <v>19</v>
      </c>
      <c r="L336" s="45"/>
      <c r="M336" s="212" t="s">
        <v>19</v>
      </c>
      <c r="N336" s="213" t="s">
        <v>47</v>
      </c>
      <c r="O336" s="85"/>
      <c r="P336" s="214">
        <f>O336*H336</f>
        <v>0</v>
      </c>
      <c r="Q336" s="214">
        <v>0.01196</v>
      </c>
      <c r="R336" s="214">
        <f>Q336*H336</f>
        <v>0.059799999999999999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241</v>
      </c>
      <c r="AT336" s="216" t="s">
        <v>140</v>
      </c>
      <c r="AU336" s="216" t="s">
        <v>146</v>
      </c>
      <c r="AY336" s="18" t="s">
        <v>137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146</v>
      </c>
      <c r="BK336" s="217">
        <f>ROUND(I336*H336,2)</f>
        <v>0</v>
      </c>
      <c r="BL336" s="18" t="s">
        <v>241</v>
      </c>
      <c r="BM336" s="216" t="s">
        <v>623</v>
      </c>
    </row>
    <row r="337" s="2" customFormat="1" ht="16.5" customHeight="1">
      <c r="A337" s="39"/>
      <c r="B337" s="40"/>
      <c r="C337" s="205" t="s">
        <v>624</v>
      </c>
      <c r="D337" s="205" t="s">
        <v>140</v>
      </c>
      <c r="E337" s="206" t="s">
        <v>625</v>
      </c>
      <c r="F337" s="207" t="s">
        <v>626</v>
      </c>
      <c r="G337" s="208" t="s">
        <v>601</v>
      </c>
      <c r="H337" s="209">
        <v>5</v>
      </c>
      <c r="I337" s="210"/>
      <c r="J337" s="211">
        <f>ROUND(I337*H337,2)</f>
        <v>0</v>
      </c>
      <c r="K337" s="207" t="s">
        <v>19</v>
      </c>
      <c r="L337" s="45"/>
      <c r="M337" s="212" t="s">
        <v>19</v>
      </c>
      <c r="N337" s="213" t="s">
        <v>47</v>
      </c>
      <c r="O337" s="85"/>
      <c r="P337" s="214">
        <f>O337*H337</f>
        <v>0</v>
      </c>
      <c r="Q337" s="214">
        <v>0.01196</v>
      </c>
      <c r="R337" s="214">
        <f>Q337*H337</f>
        <v>0.059799999999999999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241</v>
      </c>
      <c r="AT337" s="216" t="s">
        <v>140</v>
      </c>
      <c r="AU337" s="216" t="s">
        <v>146</v>
      </c>
      <c r="AY337" s="18" t="s">
        <v>137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146</v>
      </c>
      <c r="BK337" s="217">
        <f>ROUND(I337*H337,2)</f>
        <v>0</v>
      </c>
      <c r="BL337" s="18" t="s">
        <v>241</v>
      </c>
      <c r="BM337" s="216" t="s">
        <v>627</v>
      </c>
    </row>
    <row r="338" s="2" customFormat="1" ht="16.5" customHeight="1">
      <c r="A338" s="39"/>
      <c r="B338" s="40"/>
      <c r="C338" s="205" t="s">
        <v>628</v>
      </c>
      <c r="D338" s="205" t="s">
        <v>140</v>
      </c>
      <c r="E338" s="206" t="s">
        <v>629</v>
      </c>
      <c r="F338" s="207" t="s">
        <v>630</v>
      </c>
      <c r="G338" s="208" t="s">
        <v>601</v>
      </c>
      <c r="H338" s="209">
        <v>5</v>
      </c>
      <c r="I338" s="210"/>
      <c r="J338" s="211">
        <f>ROUND(I338*H338,2)</f>
        <v>0</v>
      </c>
      <c r="K338" s="207" t="s">
        <v>19</v>
      </c>
      <c r="L338" s="45"/>
      <c r="M338" s="212" t="s">
        <v>19</v>
      </c>
      <c r="N338" s="213" t="s">
        <v>47</v>
      </c>
      <c r="O338" s="85"/>
      <c r="P338" s="214">
        <f>O338*H338</f>
        <v>0</v>
      </c>
      <c r="Q338" s="214">
        <v>0.01196</v>
      </c>
      <c r="R338" s="214">
        <f>Q338*H338</f>
        <v>0.059799999999999999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241</v>
      </c>
      <c r="AT338" s="216" t="s">
        <v>140</v>
      </c>
      <c r="AU338" s="216" t="s">
        <v>146</v>
      </c>
      <c r="AY338" s="18" t="s">
        <v>137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146</v>
      </c>
      <c r="BK338" s="217">
        <f>ROUND(I338*H338,2)</f>
        <v>0</v>
      </c>
      <c r="BL338" s="18" t="s">
        <v>241</v>
      </c>
      <c r="BM338" s="216" t="s">
        <v>631</v>
      </c>
    </row>
    <row r="339" s="2" customFormat="1" ht="16.5" customHeight="1">
      <c r="A339" s="39"/>
      <c r="B339" s="40"/>
      <c r="C339" s="205" t="s">
        <v>632</v>
      </c>
      <c r="D339" s="205" t="s">
        <v>140</v>
      </c>
      <c r="E339" s="206" t="s">
        <v>633</v>
      </c>
      <c r="F339" s="207" t="s">
        <v>634</v>
      </c>
      <c r="G339" s="208" t="s">
        <v>601</v>
      </c>
      <c r="H339" s="209">
        <v>5</v>
      </c>
      <c r="I339" s="210"/>
      <c r="J339" s="211">
        <f>ROUND(I339*H339,2)</f>
        <v>0</v>
      </c>
      <c r="K339" s="207" t="s">
        <v>144</v>
      </c>
      <c r="L339" s="45"/>
      <c r="M339" s="212" t="s">
        <v>19</v>
      </c>
      <c r="N339" s="213" t="s">
        <v>47</v>
      </c>
      <c r="O339" s="85"/>
      <c r="P339" s="214">
        <f>O339*H339</f>
        <v>0</v>
      </c>
      <c r="Q339" s="214">
        <v>0.00051820000000000002</v>
      </c>
      <c r="R339" s="214">
        <f>Q339*H339</f>
        <v>0.002591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241</v>
      </c>
      <c r="AT339" s="216" t="s">
        <v>140</v>
      </c>
      <c r="AU339" s="216" t="s">
        <v>146</v>
      </c>
      <c r="AY339" s="18" t="s">
        <v>137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146</v>
      </c>
      <c r="BK339" s="217">
        <f>ROUND(I339*H339,2)</f>
        <v>0</v>
      </c>
      <c r="BL339" s="18" t="s">
        <v>241</v>
      </c>
      <c r="BM339" s="216" t="s">
        <v>635</v>
      </c>
    </row>
    <row r="340" s="2" customFormat="1">
      <c r="A340" s="39"/>
      <c r="B340" s="40"/>
      <c r="C340" s="41"/>
      <c r="D340" s="218" t="s">
        <v>148</v>
      </c>
      <c r="E340" s="41"/>
      <c r="F340" s="219" t="s">
        <v>636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148</v>
      </c>
      <c r="AU340" s="18" t="s">
        <v>146</v>
      </c>
    </row>
    <row r="341" s="2" customFormat="1" ht="16.5" customHeight="1">
      <c r="A341" s="39"/>
      <c r="B341" s="40"/>
      <c r="C341" s="205" t="s">
        <v>637</v>
      </c>
      <c r="D341" s="205" t="s">
        <v>140</v>
      </c>
      <c r="E341" s="206" t="s">
        <v>638</v>
      </c>
      <c r="F341" s="207" t="s">
        <v>639</v>
      </c>
      <c r="G341" s="208" t="s">
        <v>601</v>
      </c>
      <c r="H341" s="209">
        <v>5</v>
      </c>
      <c r="I341" s="210"/>
      <c r="J341" s="211">
        <f>ROUND(I341*H341,2)</f>
        <v>0</v>
      </c>
      <c r="K341" s="207" t="s">
        <v>144</v>
      </c>
      <c r="L341" s="45"/>
      <c r="M341" s="212" t="s">
        <v>19</v>
      </c>
      <c r="N341" s="213" t="s">
        <v>47</v>
      </c>
      <c r="O341" s="85"/>
      <c r="P341" s="214">
        <f>O341*H341</f>
        <v>0</v>
      </c>
      <c r="Q341" s="214">
        <v>0.0030000000000000001</v>
      </c>
      <c r="R341" s="214">
        <f>Q341*H341</f>
        <v>0.014999999999999999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241</v>
      </c>
      <c r="AT341" s="216" t="s">
        <v>140</v>
      </c>
      <c r="AU341" s="216" t="s">
        <v>146</v>
      </c>
      <c r="AY341" s="18" t="s">
        <v>137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146</v>
      </c>
      <c r="BK341" s="217">
        <f>ROUND(I341*H341,2)</f>
        <v>0</v>
      </c>
      <c r="BL341" s="18" t="s">
        <v>241</v>
      </c>
      <c r="BM341" s="216" t="s">
        <v>640</v>
      </c>
    </row>
    <row r="342" s="2" customFormat="1">
      <c r="A342" s="39"/>
      <c r="B342" s="40"/>
      <c r="C342" s="41"/>
      <c r="D342" s="218" t="s">
        <v>148</v>
      </c>
      <c r="E342" s="41"/>
      <c r="F342" s="219" t="s">
        <v>641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148</v>
      </c>
      <c r="AU342" s="18" t="s">
        <v>146</v>
      </c>
    </row>
    <row r="343" s="2" customFormat="1" ht="16.5" customHeight="1">
      <c r="A343" s="39"/>
      <c r="B343" s="40"/>
      <c r="C343" s="205" t="s">
        <v>642</v>
      </c>
      <c r="D343" s="205" t="s">
        <v>140</v>
      </c>
      <c r="E343" s="206" t="s">
        <v>643</v>
      </c>
      <c r="F343" s="207" t="s">
        <v>644</v>
      </c>
      <c r="G343" s="208" t="s">
        <v>601</v>
      </c>
      <c r="H343" s="209">
        <v>15</v>
      </c>
      <c r="I343" s="210"/>
      <c r="J343" s="211">
        <f>ROUND(I343*H343,2)</f>
        <v>0</v>
      </c>
      <c r="K343" s="207" t="s">
        <v>19</v>
      </c>
      <c r="L343" s="45"/>
      <c r="M343" s="212" t="s">
        <v>19</v>
      </c>
      <c r="N343" s="213" t="s">
        <v>47</v>
      </c>
      <c r="O343" s="85"/>
      <c r="P343" s="214">
        <f>O343*H343</f>
        <v>0</v>
      </c>
      <c r="Q343" s="214">
        <v>0.0011000000000000001</v>
      </c>
      <c r="R343" s="214">
        <f>Q343*H343</f>
        <v>0.016500000000000001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241</v>
      </c>
      <c r="AT343" s="216" t="s">
        <v>140</v>
      </c>
      <c r="AU343" s="216" t="s">
        <v>146</v>
      </c>
      <c r="AY343" s="18" t="s">
        <v>137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146</v>
      </c>
      <c r="BK343" s="217">
        <f>ROUND(I343*H343,2)</f>
        <v>0</v>
      </c>
      <c r="BL343" s="18" t="s">
        <v>241</v>
      </c>
      <c r="BM343" s="216" t="s">
        <v>645</v>
      </c>
    </row>
    <row r="344" s="2" customFormat="1" ht="16.5" customHeight="1">
      <c r="A344" s="39"/>
      <c r="B344" s="40"/>
      <c r="C344" s="205" t="s">
        <v>646</v>
      </c>
      <c r="D344" s="205" t="s">
        <v>140</v>
      </c>
      <c r="E344" s="206" t="s">
        <v>647</v>
      </c>
      <c r="F344" s="207" t="s">
        <v>648</v>
      </c>
      <c r="G344" s="208" t="s">
        <v>601</v>
      </c>
      <c r="H344" s="209">
        <v>5</v>
      </c>
      <c r="I344" s="210"/>
      <c r="J344" s="211">
        <f>ROUND(I344*H344,2)</f>
        <v>0</v>
      </c>
      <c r="K344" s="207" t="s">
        <v>19</v>
      </c>
      <c r="L344" s="45"/>
      <c r="M344" s="212" t="s">
        <v>19</v>
      </c>
      <c r="N344" s="213" t="s">
        <v>47</v>
      </c>
      <c r="O344" s="85"/>
      <c r="P344" s="214">
        <f>O344*H344</f>
        <v>0</v>
      </c>
      <c r="Q344" s="214">
        <v>0.0011000000000000001</v>
      </c>
      <c r="R344" s="214">
        <f>Q344*H344</f>
        <v>0.0055000000000000005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241</v>
      </c>
      <c r="AT344" s="216" t="s">
        <v>140</v>
      </c>
      <c r="AU344" s="216" t="s">
        <v>146</v>
      </c>
      <c r="AY344" s="18" t="s">
        <v>137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146</v>
      </c>
      <c r="BK344" s="217">
        <f>ROUND(I344*H344,2)</f>
        <v>0</v>
      </c>
      <c r="BL344" s="18" t="s">
        <v>241</v>
      </c>
      <c r="BM344" s="216" t="s">
        <v>649</v>
      </c>
    </row>
    <row r="345" s="2" customFormat="1" ht="16.5" customHeight="1">
      <c r="A345" s="39"/>
      <c r="B345" s="40"/>
      <c r="C345" s="205" t="s">
        <v>650</v>
      </c>
      <c r="D345" s="205" t="s">
        <v>140</v>
      </c>
      <c r="E345" s="206" t="s">
        <v>651</v>
      </c>
      <c r="F345" s="207" t="s">
        <v>652</v>
      </c>
      <c r="G345" s="208" t="s">
        <v>154</v>
      </c>
      <c r="H345" s="209">
        <v>5</v>
      </c>
      <c r="I345" s="210"/>
      <c r="J345" s="211">
        <f>ROUND(I345*H345,2)</f>
        <v>0</v>
      </c>
      <c r="K345" s="207" t="s">
        <v>19</v>
      </c>
      <c r="L345" s="45"/>
      <c r="M345" s="212" t="s">
        <v>19</v>
      </c>
      <c r="N345" s="213" t="s">
        <v>47</v>
      </c>
      <c r="O345" s="85"/>
      <c r="P345" s="214">
        <f>O345*H345</f>
        <v>0</v>
      </c>
      <c r="Q345" s="214">
        <v>0.0147</v>
      </c>
      <c r="R345" s="214">
        <f>Q345*H345</f>
        <v>0.073499999999999996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241</v>
      </c>
      <c r="AT345" s="216" t="s">
        <v>140</v>
      </c>
      <c r="AU345" s="216" t="s">
        <v>146</v>
      </c>
      <c r="AY345" s="18" t="s">
        <v>137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146</v>
      </c>
      <c r="BK345" s="217">
        <f>ROUND(I345*H345,2)</f>
        <v>0</v>
      </c>
      <c r="BL345" s="18" t="s">
        <v>241</v>
      </c>
      <c r="BM345" s="216" t="s">
        <v>653</v>
      </c>
    </row>
    <row r="346" s="2" customFormat="1" ht="16.5" customHeight="1">
      <c r="A346" s="39"/>
      <c r="B346" s="40"/>
      <c r="C346" s="205" t="s">
        <v>654</v>
      </c>
      <c r="D346" s="205" t="s">
        <v>140</v>
      </c>
      <c r="E346" s="206" t="s">
        <v>655</v>
      </c>
      <c r="F346" s="207" t="s">
        <v>656</v>
      </c>
      <c r="G346" s="208" t="s">
        <v>154</v>
      </c>
      <c r="H346" s="209">
        <v>1</v>
      </c>
      <c r="I346" s="210"/>
      <c r="J346" s="211">
        <f>ROUND(I346*H346,2)</f>
        <v>0</v>
      </c>
      <c r="K346" s="207" t="s">
        <v>19</v>
      </c>
      <c r="L346" s="45"/>
      <c r="M346" s="212" t="s">
        <v>19</v>
      </c>
      <c r="N346" s="213" t="s">
        <v>47</v>
      </c>
      <c r="O346" s="85"/>
      <c r="P346" s="214">
        <f>O346*H346</f>
        <v>0</v>
      </c>
      <c r="Q346" s="214">
        <v>0.0147</v>
      </c>
      <c r="R346" s="214">
        <f>Q346*H346</f>
        <v>0.0147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241</v>
      </c>
      <c r="AT346" s="216" t="s">
        <v>140</v>
      </c>
      <c r="AU346" s="216" t="s">
        <v>146</v>
      </c>
      <c r="AY346" s="18" t="s">
        <v>137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146</v>
      </c>
      <c r="BK346" s="217">
        <f>ROUND(I346*H346,2)</f>
        <v>0</v>
      </c>
      <c r="BL346" s="18" t="s">
        <v>241</v>
      </c>
      <c r="BM346" s="216" t="s">
        <v>657</v>
      </c>
    </row>
    <row r="347" s="2" customFormat="1" ht="16.5" customHeight="1">
      <c r="A347" s="39"/>
      <c r="B347" s="40"/>
      <c r="C347" s="205" t="s">
        <v>658</v>
      </c>
      <c r="D347" s="205" t="s">
        <v>140</v>
      </c>
      <c r="E347" s="206" t="s">
        <v>659</v>
      </c>
      <c r="F347" s="207" t="s">
        <v>660</v>
      </c>
      <c r="G347" s="208" t="s">
        <v>601</v>
      </c>
      <c r="H347" s="209">
        <v>5</v>
      </c>
      <c r="I347" s="210"/>
      <c r="J347" s="211">
        <f>ROUND(I347*H347,2)</f>
        <v>0</v>
      </c>
      <c r="K347" s="207" t="s">
        <v>144</v>
      </c>
      <c r="L347" s="45"/>
      <c r="M347" s="212" t="s">
        <v>19</v>
      </c>
      <c r="N347" s="213" t="s">
        <v>47</v>
      </c>
      <c r="O347" s="85"/>
      <c r="P347" s="214">
        <f>O347*H347</f>
        <v>0</v>
      </c>
      <c r="Q347" s="214">
        <v>0.00183914</v>
      </c>
      <c r="R347" s="214">
        <f>Q347*H347</f>
        <v>0.0091956999999999994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241</v>
      </c>
      <c r="AT347" s="216" t="s">
        <v>140</v>
      </c>
      <c r="AU347" s="216" t="s">
        <v>146</v>
      </c>
      <c r="AY347" s="18" t="s">
        <v>137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146</v>
      </c>
      <c r="BK347" s="217">
        <f>ROUND(I347*H347,2)</f>
        <v>0</v>
      </c>
      <c r="BL347" s="18" t="s">
        <v>241</v>
      </c>
      <c r="BM347" s="216" t="s">
        <v>661</v>
      </c>
    </row>
    <row r="348" s="2" customFormat="1">
      <c r="A348" s="39"/>
      <c r="B348" s="40"/>
      <c r="C348" s="41"/>
      <c r="D348" s="218" t="s">
        <v>148</v>
      </c>
      <c r="E348" s="41"/>
      <c r="F348" s="219" t="s">
        <v>662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148</v>
      </c>
      <c r="AU348" s="18" t="s">
        <v>146</v>
      </c>
    </row>
    <row r="349" s="14" customFormat="1">
      <c r="A349" s="14"/>
      <c r="B349" s="235"/>
      <c r="C349" s="236"/>
      <c r="D349" s="225" t="s">
        <v>150</v>
      </c>
      <c r="E349" s="237" t="s">
        <v>19</v>
      </c>
      <c r="F349" s="238" t="s">
        <v>663</v>
      </c>
      <c r="G349" s="236"/>
      <c r="H349" s="237" t="s">
        <v>19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150</v>
      </c>
      <c r="AU349" s="244" t="s">
        <v>146</v>
      </c>
      <c r="AV349" s="14" t="s">
        <v>83</v>
      </c>
      <c r="AW349" s="14" t="s">
        <v>36</v>
      </c>
      <c r="AX349" s="14" t="s">
        <v>75</v>
      </c>
      <c r="AY349" s="244" t="s">
        <v>137</v>
      </c>
    </row>
    <row r="350" s="13" customFormat="1">
      <c r="A350" s="13"/>
      <c r="B350" s="223"/>
      <c r="C350" s="224"/>
      <c r="D350" s="225" t="s">
        <v>150</v>
      </c>
      <c r="E350" s="226" t="s">
        <v>19</v>
      </c>
      <c r="F350" s="227" t="s">
        <v>168</v>
      </c>
      <c r="G350" s="224"/>
      <c r="H350" s="228">
        <v>5</v>
      </c>
      <c r="I350" s="229"/>
      <c r="J350" s="224"/>
      <c r="K350" s="224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150</v>
      </c>
      <c r="AU350" s="234" t="s">
        <v>146</v>
      </c>
      <c r="AV350" s="13" t="s">
        <v>146</v>
      </c>
      <c r="AW350" s="13" t="s">
        <v>36</v>
      </c>
      <c r="AX350" s="13" t="s">
        <v>83</v>
      </c>
      <c r="AY350" s="234" t="s">
        <v>137</v>
      </c>
    </row>
    <row r="351" s="2" customFormat="1" ht="16.5" customHeight="1">
      <c r="A351" s="39"/>
      <c r="B351" s="40"/>
      <c r="C351" s="205" t="s">
        <v>664</v>
      </c>
      <c r="D351" s="205" t="s">
        <v>140</v>
      </c>
      <c r="E351" s="206" t="s">
        <v>665</v>
      </c>
      <c r="F351" s="207" t="s">
        <v>666</v>
      </c>
      <c r="G351" s="208" t="s">
        <v>154</v>
      </c>
      <c r="H351" s="209">
        <v>5</v>
      </c>
      <c r="I351" s="210"/>
      <c r="J351" s="211">
        <f>ROUND(I351*H351,2)</f>
        <v>0</v>
      </c>
      <c r="K351" s="207" t="s">
        <v>144</v>
      </c>
      <c r="L351" s="45"/>
      <c r="M351" s="212" t="s">
        <v>19</v>
      </c>
      <c r="N351" s="213" t="s">
        <v>47</v>
      </c>
      <c r="O351" s="85"/>
      <c r="P351" s="214">
        <f>O351*H351</f>
        <v>0</v>
      </c>
      <c r="Q351" s="214">
        <v>0</v>
      </c>
      <c r="R351" s="214">
        <f>Q351*H351</f>
        <v>0</v>
      </c>
      <c r="S351" s="214">
        <v>0.0022499999999999998</v>
      </c>
      <c r="T351" s="215">
        <f>S351*H351</f>
        <v>0.01125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241</v>
      </c>
      <c r="AT351" s="216" t="s">
        <v>140</v>
      </c>
      <c r="AU351" s="216" t="s">
        <v>146</v>
      </c>
      <c r="AY351" s="18" t="s">
        <v>137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146</v>
      </c>
      <c r="BK351" s="217">
        <f>ROUND(I351*H351,2)</f>
        <v>0</v>
      </c>
      <c r="BL351" s="18" t="s">
        <v>241</v>
      </c>
      <c r="BM351" s="216" t="s">
        <v>667</v>
      </c>
    </row>
    <row r="352" s="2" customFormat="1">
      <c r="A352" s="39"/>
      <c r="B352" s="40"/>
      <c r="C352" s="41"/>
      <c r="D352" s="218" t="s">
        <v>148</v>
      </c>
      <c r="E352" s="41"/>
      <c r="F352" s="219" t="s">
        <v>668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148</v>
      </c>
      <c r="AU352" s="18" t="s">
        <v>146</v>
      </c>
    </row>
    <row r="353" s="2" customFormat="1" ht="16.5" customHeight="1">
      <c r="A353" s="39"/>
      <c r="B353" s="40"/>
      <c r="C353" s="205" t="s">
        <v>669</v>
      </c>
      <c r="D353" s="205" t="s">
        <v>140</v>
      </c>
      <c r="E353" s="206" t="s">
        <v>670</v>
      </c>
      <c r="F353" s="207" t="s">
        <v>671</v>
      </c>
      <c r="G353" s="208" t="s">
        <v>601</v>
      </c>
      <c r="H353" s="209">
        <v>5</v>
      </c>
      <c r="I353" s="210"/>
      <c r="J353" s="211">
        <f>ROUND(I353*H353,2)</f>
        <v>0</v>
      </c>
      <c r="K353" s="207" t="s">
        <v>144</v>
      </c>
      <c r="L353" s="45"/>
      <c r="M353" s="212" t="s">
        <v>19</v>
      </c>
      <c r="N353" s="213" t="s">
        <v>47</v>
      </c>
      <c r="O353" s="85"/>
      <c r="P353" s="214">
        <f>O353*H353</f>
        <v>0</v>
      </c>
      <c r="Q353" s="214">
        <v>0.00183914</v>
      </c>
      <c r="R353" s="214">
        <f>Q353*H353</f>
        <v>0.0091956999999999994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241</v>
      </c>
      <c r="AT353" s="216" t="s">
        <v>140</v>
      </c>
      <c r="AU353" s="216" t="s">
        <v>146</v>
      </c>
      <c r="AY353" s="18" t="s">
        <v>137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146</v>
      </c>
      <c r="BK353" s="217">
        <f>ROUND(I353*H353,2)</f>
        <v>0</v>
      </c>
      <c r="BL353" s="18" t="s">
        <v>241</v>
      </c>
      <c r="BM353" s="216" t="s">
        <v>672</v>
      </c>
    </row>
    <row r="354" s="2" customFormat="1">
      <c r="A354" s="39"/>
      <c r="B354" s="40"/>
      <c r="C354" s="41"/>
      <c r="D354" s="218" t="s">
        <v>148</v>
      </c>
      <c r="E354" s="41"/>
      <c r="F354" s="219" t="s">
        <v>673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148</v>
      </c>
      <c r="AU354" s="18" t="s">
        <v>146</v>
      </c>
    </row>
    <row r="355" s="14" customFormat="1">
      <c r="A355" s="14"/>
      <c r="B355" s="235"/>
      <c r="C355" s="236"/>
      <c r="D355" s="225" t="s">
        <v>150</v>
      </c>
      <c r="E355" s="237" t="s">
        <v>19</v>
      </c>
      <c r="F355" s="238" t="s">
        <v>674</v>
      </c>
      <c r="G355" s="236"/>
      <c r="H355" s="237" t="s">
        <v>19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4" t="s">
        <v>150</v>
      </c>
      <c r="AU355" s="244" t="s">
        <v>146</v>
      </c>
      <c r="AV355" s="14" t="s">
        <v>83</v>
      </c>
      <c r="AW355" s="14" t="s">
        <v>36</v>
      </c>
      <c r="AX355" s="14" t="s">
        <v>75</v>
      </c>
      <c r="AY355" s="244" t="s">
        <v>137</v>
      </c>
    </row>
    <row r="356" s="13" customFormat="1">
      <c r="A356" s="13"/>
      <c r="B356" s="223"/>
      <c r="C356" s="224"/>
      <c r="D356" s="225" t="s">
        <v>150</v>
      </c>
      <c r="E356" s="226" t="s">
        <v>19</v>
      </c>
      <c r="F356" s="227" t="s">
        <v>168</v>
      </c>
      <c r="G356" s="224"/>
      <c r="H356" s="228">
        <v>5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150</v>
      </c>
      <c r="AU356" s="234" t="s">
        <v>146</v>
      </c>
      <c r="AV356" s="13" t="s">
        <v>146</v>
      </c>
      <c r="AW356" s="13" t="s">
        <v>36</v>
      </c>
      <c r="AX356" s="13" t="s">
        <v>83</v>
      </c>
      <c r="AY356" s="234" t="s">
        <v>137</v>
      </c>
    </row>
    <row r="357" s="2" customFormat="1" ht="24.15" customHeight="1">
      <c r="A357" s="39"/>
      <c r="B357" s="40"/>
      <c r="C357" s="205" t="s">
        <v>675</v>
      </c>
      <c r="D357" s="205" t="s">
        <v>140</v>
      </c>
      <c r="E357" s="206" t="s">
        <v>676</v>
      </c>
      <c r="F357" s="207" t="s">
        <v>677</v>
      </c>
      <c r="G357" s="208" t="s">
        <v>285</v>
      </c>
      <c r="H357" s="209">
        <v>0.50600000000000001</v>
      </c>
      <c r="I357" s="210"/>
      <c r="J357" s="211">
        <f>ROUND(I357*H357,2)</f>
        <v>0</v>
      </c>
      <c r="K357" s="207" t="s">
        <v>144</v>
      </c>
      <c r="L357" s="45"/>
      <c r="M357" s="212" t="s">
        <v>19</v>
      </c>
      <c r="N357" s="213" t="s">
        <v>47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241</v>
      </c>
      <c r="AT357" s="216" t="s">
        <v>140</v>
      </c>
      <c r="AU357" s="216" t="s">
        <v>146</v>
      </c>
      <c r="AY357" s="18" t="s">
        <v>137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146</v>
      </c>
      <c r="BK357" s="217">
        <f>ROUND(I357*H357,2)</f>
        <v>0</v>
      </c>
      <c r="BL357" s="18" t="s">
        <v>241</v>
      </c>
      <c r="BM357" s="216" t="s">
        <v>678</v>
      </c>
    </row>
    <row r="358" s="2" customFormat="1">
      <c r="A358" s="39"/>
      <c r="B358" s="40"/>
      <c r="C358" s="41"/>
      <c r="D358" s="218" t="s">
        <v>148</v>
      </c>
      <c r="E358" s="41"/>
      <c r="F358" s="219" t="s">
        <v>679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148</v>
      </c>
      <c r="AU358" s="18" t="s">
        <v>146</v>
      </c>
    </row>
    <row r="359" s="12" customFormat="1" ht="22.8" customHeight="1">
      <c r="A359" s="12"/>
      <c r="B359" s="189"/>
      <c r="C359" s="190"/>
      <c r="D359" s="191" t="s">
        <v>74</v>
      </c>
      <c r="E359" s="203" t="s">
        <v>680</v>
      </c>
      <c r="F359" s="203" t="s">
        <v>681</v>
      </c>
      <c r="G359" s="190"/>
      <c r="H359" s="190"/>
      <c r="I359" s="193"/>
      <c r="J359" s="204">
        <f>BK359</f>
        <v>0</v>
      </c>
      <c r="K359" s="190"/>
      <c r="L359" s="195"/>
      <c r="M359" s="196"/>
      <c r="N359" s="197"/>
      <c r="O359" s="197"/>
      <c r="P359" s="198">
        <f>SUM(P360:P363)</f>
        <v>0</v>
      </c>
      <c r="Q359" s="197"/>
      <c r="R359" s="198">
        <f>SUM(R360:R363)</f>
        <v>0.045999999999999999</v>
      </c>
      <c r="S359" s="197"/>
      <c r="T359" s="199">
        <f>SUM(T360:T363)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0" t="s">
        <v>146</v>
      </c>
      <c r="AT359" s="201" t="s">
        <v>74</v>
      </c>
      <c r="AU359" s="201" t="s">
        <v>83</v>
      </c>
      <c r="AY359" s="200" t="s">
        <v>137</v>
      </c>
      <c r="BK359" s="202">
        <f>SUM(BK360:BK363)</f>
        <v>0</v>
      </c>
    </row>
    <row r="360" s="2" customFormat="1" ht="24.15" customHeight="1">
      <c r="A360" s="39"/>
      <c r="B360" s="40"/>
      <c r="C360" s="205" t="s">
        <v>682</v>
      </c>
      <c r="D360" s="205" t="s">
        <v>140</v>
      </c>
      <c r="E360" s="206" t="s">
        <v>683</v>
      </c>
      <c r="F360" s="207" t="s">
        <v>684</v>
      </c>
      <c r="G360" s="208" t="s">
        <v>601</v>
      </c>
      <c r="H360" s="209">
        <v>5</v>
      </c>
      <c r="I360" s="210"/>
      <c r="J360" s="211">
        <f>ROUND(I360*H360,2)</f>
        <v>0</v>
      </c>
      <c r="K360" s="207" t="s">
        <v>144</v>
      </c>
      <c r="L360" s="45"/>
      <c r="M360" s="212" t="s">
        <v>19</v>
      </c>
      <c r="N360" s="213" t="s">
        <v>47</v>
      </c>
      <c r="O360" s="85"/>
      <c r="P360" s="214">
        <f>O360*H360</f>
        <v>0</v>
      </c>
      <c r="Q360" s="214">
        <v>0.0091999999999999998</v>
      </c>
      <c r="R360" s="214">
        <f>Q360*H360</f>
        <v>0.045999999999999999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241</v>
      </c>
      <c r="AT360" s="216" t="s">
        <v>140</v>
      </c>
      <c r="AU360" s="216" t="s">
        <v>146</v>
      </c>
      <c r="AY360" s="18" t="s">
        <v>137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146</v>
      </c>
      <c r="BK360" s="217">
        <f>ROUND(I360*H360,2)</f>
        <v>0</v>
      </c>
      <c r="BL360" s="18" t="s">
        <v>241</v>
      </c>
      <c r="BM360" s="216" t="s">
        <v>685</v>
      </c>
    </row>
    <row r="361" s="2" customFormat="1">
      <c r="A361" s="39"/>
      <c r="B361" s="40"/>
      <c r="C361" s="41"/>
      <c r="D361" s="218" t="s">
        <v>148</v>
      </c>
      <c r="E361" s="41"/>
      <c r="F361" s="219" t="s">
        <v>686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148</v>
      </c>
      <c r="AU361" s="18" t="s">
        <v>146</v>
      </c>
    </row>
    <row r="362" s="2" customFormat="1" ht="24.15" customHeight="1">
      <c r="A362" s="39"/>
      <c r="B362" s="40"/>
      <c r="C362" s="205" t="s">
        <v>687</v>
      </c>
      <c r="D362" s="205" t="s">
        <v>140</v>
      </c>
      <c r="E362" s="206" t="s">
        <v>688</v>
      </c>
      <c r="F362" s="207" t="s">
        <v>689</v>
      </c>
      <c r="G362" s="208" t="s">
        <v>285</v>
      </c>
      <c r="H362" s="209">
        <v>0.045999999999999999</v>
      </c>
      <c r="I362" s="210"/>
      <c r="J362" s="211">
        <f>ROUND(I362*H362,2)</f>
        <v>0</v>
      </c>
      <c r="K362" s="207" t="s">
        <v>144</v>
      </c>
      <c r="L362" s="45"/>
      <c r="M362" s="212" t="s">
        <v>19</v>
      </c>
      <c r="N362" s="213" t="s">
        <v>47</v>
      </c>
      <c r="O362" s="85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241</v>
      </c>
      <c r="AT362" s="216" t="s">
        <v>140</v>
      </c>
      <c r="AU362" s="216" t="s">
        <v>146</v>
      </c>
      <c r="AY362" s="18" t="s">
        <v>137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146</v>
      </c>
      <c r="BK362" s="217">
        <f>ROUND(I362*H362,2)</f>
        <v>0</v>
      </c>
      <c r="BL362" s="18" t="s">
        <v>241</v>
      </c>
      <c r="BM362" s="216" t="s">
        <v>690</v>
      </c>
    </row>
    <row r="363" s="2" customFormat="1">
      <c r="A363" s="39"/>
      <c r="B363" s="40"/>
      <c r="C363" s="41"/>
      <c r="D363" s="218" t="s">
        <v>148</v>
      </c>
      <c r="E363" s="41"/>
      <c r="F363" s="219" t="s">
        <v>691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148</v>
      </c>
      <c r="AU363" s="18" t="s">
        <v>146</v>
      </c>
    </row>
    <row r="364" s="12" customFormat="1" ht="22.8" customHeight="1">
      <c r="A364" s="12"/>
      <c r="B364" s="189"/>
      <c r="C364" s="190"/>
      <c r="D364" s="191" t="s">
        <v>74</v>
      </c>
      <c r="E364" s="203" t="s">
        <v>692</v>
      </c>
      <c r="F364" s="203" t="s">
        <v>693</v>
      </c>
      <c r="G364" s="190"/>
      <c r="H364" s="190"/>
      <c r="I364" s="193"/>
      <c r="J364" s="204">
        <f>BK364</f>
        <v>0</v>
      </c>
      <c r="K364" s="190"/>
      <c r="L364" s="195"/>
      <c r="M364" s="196"/>
      <c r="N364" s="197"/>
      <c r="O364" s="197"/>
      <c r="P364" s="198">
        <f>SUM(P365:P379)</f>
        <v>0</v>
      </c>
      <c r="Q364" s="197"/>
      <c r="R364" s="198">
        <f>SUM(R365:R379)</f>
        <v>0.06656021799999999</v>
      </c>
      <c r="S364" s="197"/>
      <c r="T364" s="199">
        <f>SUM(T365:T379)</f>
        <v>0.30745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0" t="s">
        <v>146</v>
      </c>
      <c r="AT364" s="201" t="s">
        <v>74</v>
      </c>
      <c r="AU364" s="201" t="s">
        <v>83</v>
      </c>
      <c r="AY364" s="200" t="s">
        <v>137</v>
      </c>
      <c r="BK364" s="202">
        <f>SUM(BK365:BK379)</f>
        <v>0</v>
      </c>
    </row>
    <row r="365" s="2" customFormat="1" ht="16.5" customHeight="1">
      <c r="A365" s="39"/>
      <c r="B365" s="40"/>
      <c r="C365" s="205" t="s">
        <v>694</v>
      </c>
      <c r="D365" s="205" t="s">
        <v>140</v>
      </c>
      <c r="E365" s="206" t="s">
        <v>695</v>
      </c>
      <c r="F365" s="207" t="s">
        <v>696</v>
      </c>
      <c r="G365" s="208" t="s">
        <v>203</v>
      </c>
      <c r="H365" s="209">
        <v>65</v>
      </c>
      <c r="I365" s="210"/>
      <c r="J365" s="211">
        <f>ROUND(I365*H365,2)</f>
        <v>0</v>
      </c>
      <c r="K365" s="207" t="s">
        <v>144</v>
      </c>
      <c r="L365" s="45"/>
      <c r="M365" s="212" t="s">
        <v>19</v>
      </c>
      <c r="N365" s="213" t="s">
        <v>47</v>
      </c>
      <c r="O365" s="85"/>
      <c r="P365" s="214">
        <f>O365*H365</f>
        <v>0</v>
      </c>
      <c r="Q365" s="214">
        <v>5.1999999999999997E-05</v>
      </c>
      <c r="R365" s="214">
        <f>Q365*H365</f>
        <v>0.0033799999999999998</v>
      </c>
      <c r="S365" s="214">
        <v>0.0047299999999999998</v>
      </c>
      <c r="T365" s="215">
        <f>S365*H365</f>
        <v>0.30745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241</v>
      </c>
      <c r="AT365" s="216" t="s">
        <v>140</v>
      </c>
      <c r="AU365" s="216" t="s">
        <v>146</v>
      </c>
      <c r="AY365" s="18" t="s">
        <v>137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146</v>
      </c>
      <c r="BK365" s="217">
        <f>ROUND(I365*H365,2)</f>
        <v>0</v>
      </c>
      <c r="BL365" s="18" t="s">
        <v>241</v>
      </c>
      <c r="BM365" s="216" t="s">
        <v>697</v>
      </c>
    </row>
    <row r="366" s="2" customFormat="1">
      <c r="A366" s="39"/>
      <c r="B366" s="40"/>
      <c r="C366" s="41"/>
      <c r="D366" s="218" t="s">
        <v>148</v>
      </c>
      <c r="E366" s="41"/>
      <c r="F366" s="219" t="s">
        <v>698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148</v>
      </c>
      <c r="AU366" s="18" t="s">
        <v>146</v>
      </c>
    </row>
    <row r="367" s="2" customFormat="1" ht="16.5" customHeight="1">
      <c r="A367" s="39"/>
      <c r="B367" s="40"/>
      <c r="C367" s="205" t="s">
        <v>699</v>
      </c>
      <c r="D367" s="205" t="s">
        <v>140</v>
      </c>
      <c r="E367" s="206" t="s">
        <v>700</v>
      </c>
      <c r="F367" s="207" t="s">
        <v>701</v>
      </c>
      <c r="G367" s="208" t="s">
        <v>203</v>
      </c>
      <c r="H367" s="209">
        <v>58.799999999999997</v>
      </c>
      <c r="I367" s="210"/>
      <c r="J367" s="211">
        <f>ROUND(I367*H367,2)</f>
        <v>0</v>
      </c>
      <c r="K367" s="207" t="s">
        <v>144</v>
      </c>
      <c r="L367" s="45"/>
      <c r="M367" s="212" t="s">
        <v>19</v>
      </c>
      <c r="N367" s="213" t="s">
        <v>47</v>
      </c>
      <c r="O367" s="85"/>
      <c r="P367" s="214">
        <f>O367*H367</f>
        <v>0</v>
      </c>
      <c r="Q367" s="214">
        <v>0.00055323500000000001</v>
      </c>
      <c r="R367" s="214">
        <f>Q367*H367</f>
        <v>0.032530218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241</v>
      </c>
      <c r="AT367" s="216" t="s">
        <v>140</v>
      </c>
      <c r="AU367" s="216" t="s">
        <v>146</v>
      </c>
      <c r="AY367" s="18" t="s">
        <v>137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146</v>
      </c>
      <c r="BK367" s="217">
        <f>ROUND(I367*H367,2)</f>
        <v>0</v>
      </c>
      <c r="BL367" s="18" t="s">
        <v>241</v>
      </c>
      <c r="BM367" s="216" t="s">
        <v>702</v>
      </c>
    </row>
    <row r="368" s="2" customFormat="1">
      <c r="A368" s="39"/>
      <c r="B368" s="40"/>
      <c r="C368" s="41"/>
      <c r="D368" s="218" t="s">
        <v>148</v>
      </c>
      <c r="E368" s="41"/>
      <c r="F368" s="219" t="s">
        <v>703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148</v>
      </c>
      <c r="AU368" s="18" t="s">
        <v>146</v>
      </c>
    </row>
    <row r="369" s="2" customFormat="1" ht="16.5" customHeight="1">
      <c r="A369" s="39"/>
      <c r="B369" s="40"/>
      <c r="C369" s="205" t="s">
        <v>704</v>
      </c>
      <c r="D369" s="205" t="s">
        <v>140</v>
      </c>
      <c r="E369" s="206" t="s">
        <v>705</v>
      </c>
      <c r="F369" s="207" t="s">
        <v>706</v>
      </c>
      <c r="G369" s="208" t="s">
        <v>154</v>
      </c>
      <c r="H369" s="209">
        <v>10</v>
      </c>
      <c r="I369" s="210"/>
      <c r="J369" s="211">
        <f>ROUND(I369*H369,2)</f>
        <v>0</v>
      </c>
      <c r="K369" s="207" t="s">
        <v>19</v>
      </c>
      <c r="L369" s="45"/>
      <c r="M369" s="212" t="s">
        <v>19</v>
      </c>
      <c r="N369" s="213" t="s">
        <v>47</v>
      </c>
      <c r="O369" s="85"/>
      <c r="P369" s="214">
        <f>O369*H369</f>
        <v>0</v>
      </c>
      <c r="Q369" s="214">
        <v>0.00068999999999999997</v>
      </c>
      <c r="R369" s="214">
        <f>Q369*H369</f>
        <v>0.0068999999999999999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241</v>
      </c>
      <c r="AT369" s="216" t="s">
        <v>140</v>
      </c>
      <c r="AU369" s="216" t="s">
        <v>146</v>
      </c>
      <c r="AY369" s="18" t="s">
        <v>137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146</v>
      </c>
      <c r="BK369" s="217">
        <f>ROUND(I369*H369,2)</f>
        <v>0</v>
      </c>
      <c r="BL369" s="18" t="s">
        <v>241</v>
      </c>
      <c r="BM369" s="216" t="s">
        <v>707</v>
      </c>
    </row>
    <row r="370" s="2" customFormat="1" ht="16.5" customHeight="1">
      <c r="A370" s="39"/>
      <c r="B370" s="40"/>
      <c r="C370" s="205" t="s">
        <v>708</v>
      </c>
      <c r="D370" s="205" t="s">
        <v>140</v>
      </c>
      <c r="E370" s="206" t="s">
        <v>709</v>
      </c>
      <c r="F370" s="207" t="s">
        <v>710</v>
      </c>
      <c r="G370" s="208" t="s">
        <v>154</v>
      </c>
      <c r="H370" s="209">
        <v>10</v>
      </c>
      <c r="I370" s="210"/>
      <c r="J370" s="211">
        <f>ROUND(I370*H370,2)</f>
        <v>0</v>
      </c>
      <c r="K370" s="207" t="s">
        <v>19</v>
      </c>
      <c r="L370" s="45"/>
      <c r="M370" s="212" t="s">
        <v>19</v>
      </c>
      <c r="N370" s="213" t="s">
        <v>47</v>
      </c>
      <c r="O370" s="85"/>
      <c r="P370" s="214">
        <f>O370*H370</f>
        <v>0</v>
      </c>
      <c r="Q370" s="214">
        <v>0.00068999999999999997</v>
      </c>
      <c r="R370" s="214">
        <f>Q370*H370</f>
        <v>0.0068999999999999999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241</v>
      </c>
      <c r="AT370" s="216" t="s">
        <v>140</v>
      </c>
      <c r="AU370" s="216" t="s">
        <v>146</v>
      </c>
      <c r="AY370" s="18" t="s">
        <v>137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146</v>
      </c>
      <c r="BK370" s="217">
        <f>ROUND(I370*H370,2)</f>
        <v>0</v>
      </c>
      <c r="BL370" s="18" t="s">
        <v>241</v>
      </c>
      <c r="BM370" s="216" t="s">
        <v>711</v>
      </c>
    </row>
    <row r="371" s="2" customFormat="1" ht="16.5" customHeight="1">
      <c r="A371" s="39"/>
      <c r="B371" s="40"/>
      <c r="C371" s="205" t="s">
        <v>712</v>
      </c>
      <c r="D371" s="205" t="s">
        <v>140</v>
      </c>
      <c r="E371" s="206" t="s">
        <v>713</v>
      </c>
      <c r="F371" s="207" t="s">
        <v>714</v>
      </c>
      <c r="G371" s="208" t="s">
        <v>154</v>
      </c>
      <c r="H371" s="209">
        <v>10</v>
      </c>
      <c r="I371" s="210"/>
      <c r="J371" s="211">
        <f>ROUND(I371*H371,2)</f>
        <v>0</v>
      </c>
      <c r="K371" s="207" t="s">
        <v>19</v>
      </c>
      <c r="L371" s="45"/>
      <c r="M371" s="212" t="s">
        <v>19</v>
      </c>
      <c r="N371" s="213" t="s">
        <v>47</v>
      </c>
      <c r="O371" s="85"/>
      <c r="P371" s="214">
        <f>O371*H371</f>
        <v>0</v>
      </c>
      <c r="Q371" s="214">
        <v>0.00068999999999999997</v>
      </c>
      <c r="R371" s="214">
        <f>Q371*H371</f>
        <v>0.0068999999999999999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241</v>
      </c>
      <c r="AT371" s="216" t="s">
        <v>140</v>
      </c>
      <c r="AU371" s="216" t="s">
        <v>146</v>
      </c>
      <c r="AY371" s="18" t="s">
        <v>137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146</v>
      </c>
      <c r="BK371" s="217">
        <f>ROUND(I371*H371,2)</f>
        <v>0</v>
      </c>
      <c r="BL371" s="18" t="s">
        <v>241</v>
      </c>
      <c r="BM371" s="216" t="s">
        <v>715</v>
      </c>
    </row>
    <row r="372" s="2" customFormat="1" ht="16.5" customHeight="1">
      <c r="A372" s="39"/>
      <c r="B372" s="40"/>
      <c r="C372" s="205" t="s">
        <v>716</v>
      </c>
      <c r="D372" s="205" t="s">
        <v>140</v>
      </c>
      <c r="E372" s="206" t="s">
        <v>717</v>
      </c>
      <c r="F372" s="207" t="s">
        <v>718</v>
      </c>
      <c r="G372" s="208" t="s">
        <v>154</v>
      </c>
      <c r="H372" s="209">
        <v>5</v>
      </c>
      <c r="I372" s="210"/>
      <c r="J372" s="211">
        <f>ROUND(I372*H372,2)</f>
        <v>0</v>
      </c>
      <c r="K372" s="207" t="s">
        <v>19</v>
      </c>
      <c r="L372" s="45"/>
      <c r="M372" s="212" t="s">
        <v>19</v>
      </c>
      <c r="N372" s="213" t="s">
        <v>47</v>
      </c>
      <c r="O372" s="85"/>
      <c r="P372" s="214">
        <f>O372*H372</f>
        <v>0</v>
      </c>
      <c r="Q372" s="214">
        <v>0.00068999999999999997</v>
      </c>
      <c r="R372" s="214">
        <f>Q372*H372</f>
        <v>0.0034499999999999999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241</v>
      </c>
      <c r="AT372" s="216" t="s">
        <v>140</v>
      </c>
      <c r="AU372" s="216" t="s">
        <v>146</v>
      </c>
      <c r="AY372" s="18" t="s">
        <v>137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146</v>
      </c>
      <c r="BK372" s="217">
        <f>ROUND(I372*H372,2)</f>
        <v>0</v>
      </c>
      <c r="BL372" s="18" t="s">
        <v>241</v>
      </c>
      <c r="BM372" s="216" t="s">
        <v>719</v>
      </c>
    </row>
    <row r="373" s="2" customFormat="1" ht="16.5" customHeight="1">
      <c r="A373" s="39"/>
      <c r="B373" s="40"/>
      <c r="C373" s="205" t="s">
        <v>720</v>
      </c>
      <c r="D373" s="205" t="s">
        <v>140</v>
      </c>
      <c r="E373" s="206" t="s">
        <v>721</v>
      </c>
      <c r="F373" s="207" t="s">
        <v>722</v>
      </c>
      <c r="G373" s="208" t="s">
        <v>203</v>
      </c>
      <c r="H373" s="209">
        <v>58.799999999999997</v>
      </c>
      <c r="I373" s="210"/>
      <c r="J373" s="211">
        <f>ROUND(I373*H373,2)</f>
        <v>0</v>
      </c>
      <c r="K373" s="207" t="s">
        <v>144</v>
      </c>
      <c r="L373" s="45"/>
      <c r="M373" s="212" t="s">
        <v>19</v>
      </c>
      <c r="N373" s="213" t="s">
        <v>47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241</v>
      </c>
      <c r="AT373" s="216" t="s">
        <v>140</v>
      </c>
      <c r="AU373" s="216" t="s">
        <v>146</v>
      </c>
      <c r="AY373" s="18" t="s">
        <v>137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146</v>
      </c>
      <c r="BK373" s="217">
        <f>ROUND(I373*H373,2)</f>
        <v>0</v>
      </c>
      <c r="BL373" s="18" t="s">
        <v>241</v>
      </c>
      <c r="BM373" s="216" t="s">
        <v>723</v>
      </c>
    </row>
    <row r="374" s="2" customFormat="1">
      <c r="A374" s="39"/>
      <c r="B374" s="40"/>
      <c r="C374" s="41"/>
      <c r="D374" s="218" t="s">
        <v>148</v>
      </c>
      <c r="E374" s="41"/>
      <c r="F374" s="219" t="s">
        <v>724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148</v>
      </c>
      <c r="AU374" s="18" t="s">
        <v>146</v>
      </c>
    </row>
    <row r="375" s="2" customFormat="1" ht="16.5" customHeight="1">
      <c r="A375" s="39"/>
      <c r="B375" s="40"/>
      <c r="C375" s="205" t="s">
        <v>725</v>
      </c>
      <c r="D375" s="205" t="s">
        <v>140</v>
      </c>
      <c r="E375" s="206" t="s">
        <v>726</v>
      </c>
      <c r="F375" s="207" t="s">
        <v>727</v>
      </c>
      <c r="G375" s="208" t="s">
        <v>520</v>
      </c>
      <c r="H375" s="209">
        <v>10</v>
      </c>
      <c r="I375" s="210"/>
      <c r="J375" s="211">
        <f>ROUND(I375*H375,2)</f>
        <v>0</v>
      </c>
      <c r="K375" s="207" t="s">
        <v>19</v>
      </c>
      <c r="L375" s="45"/>
      <c r="M375" s="212" t="s">
        <v>19</v>
      </c>
      <c r="N375" s="213" t="s">
        <v>47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241</v>
      </c>
      <c r="AT375" s="216" t="s">
        <v>140</v>
      </c>
      <c r="AU375" s="216" t="s">
        <v>146</v>
      </c>
      <c r="AY375" s="18" t="s">
        <v>137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146</v>
      </c>
      <c r="BK375" s="217">
        <f>ROUND(I375*H375,2)</f>
        <v>0</v>
      </c>
      <c r="BL375" s="18" t="s">
        <v>241</v>
      </c>
      <c r="BM375" s="216" t="s">
        <v>728</v>
      </c>
    </row>
    <row r="376" s="2" customFormat="1" ht="16.5" customHeight="1">
      <c r="A376" s="39"/>
      <c r="B376" s="40"/>
      <c r="C376" s="205" t="s">
        <v>729</v>
      </c>
      <c r="D376" s="205" t="s">
        <v>140</v>
      </c>
      <c r="E376" s="206" t="s">
        <v>730</v>
      </c>
      <c r="F376" s="207" t="s">
        <v>731</v>
      </c>
      <c r="G376" s="208" t="s">
        <v>154</v>
      </c>
      <c r="H376" s="209">
        <v>5</v>
      </c>
      <c r="I376" s="210"/>
      <c r="J376" s="211">
        <f>ROUND(I376*H376,2)</f>
        <v>0</v>
      </c>
      <c r="K376" s="207" t="s">
        <v>19</v>
      </c>
      <c r="L376" s="45"/>
      <c r="M376" s="212" t="s">
        <v>19</v>
      </c>
      <c r="N376" s="213" t="s">
        <v>47</v>
      </c>
      <c r="O376" s="85"/>
      <c r="P376" s="214">
        <f>O376*H376</f>
        <v>0</v>
      </c>
      <c r="Q376" s="214">
        <v>0.00025999999999999998</v>
      </c>
      <c r="R376" s="214">
        <f>Q376*H376</f>
        <v>0.0012999999999999999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241</v>
      </c>
      <c r="AT376" s="216" t="s">
        <v>140</v>
      </c>
      <c r="AU376" s="216" t="s">
        <v>146</v>
      </c>
      <c r="AY376" s="18" t="s">
        <v>137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146</v>
      </c>
      <c r="BK376" s="217">
        <f>ROUND(I376*H376,2)</f>
        <v>0</v>
      </c>
      <c r="BL376" s="18" t="s">
        <v>241</v>
      </c>
      <c r="BM376" s="216" t="s">
        <v>732</v>
      </c>
    </row>
    <row r="377" s="2" customFormat="1" ht="16.5" customHeight="1">
      <c r="A377" s="39"/>
      <c r="B377" s="40"/>
      <c r="C377" s="205" t="s">
        <v>733</v>
      </c>
      <c r="D377" s="205" t="s">
        <v>140</v>
      </c>
      <c r="E377" s="206" t="s">
        <v>734</v>
      </c>
      <c r="F377" s="207" t="s">
        <v>735</v>
      </c>
      <c r="G377" s="208" t="s">
        <v>520</v>
      </c>
      <c r="H377" s="209">
        <v>20</v>
      </c>
      <c r="I377" s="210"/>
      <c r="J377" s="211">
        <f>ROUND(I377*H377,2)</f>
        <v>0</v>
      </c>
      <c r="K377" s="207" t="s">
        <v>19</v>
      </c>
      <c r="L377" s="45"/>
      <c r="M377" s="212" t="s">
        <v>19</v>
      </c>
      <c r="N377" s="213" t="s">
        <v>47</v>
      </c>
      <c r="O377" s="85"/>
      <c r="P377" s="214">
        <f>O377*H377</f>
        <v>0</v>
      </c>
      <c r="Q377" s="214">
        <v>0.00025999999999999998</v>
      </c>
      <c r="R377" s="214">
        <f>Q377*H377</f>
        <v>0.0051999999999999998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241</v>
      </c>
      <c r="AT377" s="216" t="s">
        <v>140</v>
      </c>
      <c r="AU377" s="216" t="s">
        <v>146</v>
      </c>
      <c r="AY377" s="18" t="s">
        <v>137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146</v>
      </c>
      <c r="BK377" s="217">
        <f>ROUND(I377*H377,2)</f>
        <v>0</v>
      </c>
      <c r="BL377" s="18" t="s">
        <v>241</v>
      </c>
      <c r="BM377" s="216" t="s">
        <v>736</v>
      </c>
    </row>
    <row r="378" s="2" customFormat="1" ht="24.15" customHeight="1">
      <c r="A378" s="39"/>
      <c r="B378" s="40"/>
      <c r="C378" s="205" t="s">
        <v>737</v>
      </c>
      <c r="D378" s="205" t="s">
        <v>140</v>
      </c>
      <c r="E378" s="206" t="s">
        <v>738</v>
      </c>
      <c r="F378" s="207" t="s">
        <v>739</v>
      </c>
      <c r="G378" s="208" t="s">
        <v>285</v>
      </c>
      <c r="H378" s="209">
        <v>0.067000000000000004</v>
      </c>
      <c r="I378" s="210"/>
      <c r="J378" s="211">
        <f>ROUND(I378*H378,2)</f>
        <v>0</v>
      </c>
      <c r="K378" s="207" t="s">
        <v>144</v>
      </c>
      <c r="L378" s="45"/>
      <c r="M378" s="212" t="s">
        <v>19</v>
      </c>
      <c r="N378" s="213" t="s">
        <v>47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241</v>
      </c>
      <c r="AT378" s="216" t="s">
        <v>140</v>
      </c>
      <c r="AU378" s="216" t="s">
        <v>146</v>
      </c>
      <c r="AY378" s="18" t="s">
        <v>137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146</v>
      </c>
      <c r="BK378" s="217">
        <f>ROUND(I378*H378,2)</f>
        <v>0</v>
      </c>
      <c r="BL378" s="18" t="s">
        <v>241</v>
      </c>
      <c r="BM378" s="216" t="s">
        <v>740</v>
      </c>
    </row>
    <row r="379" s="2" customFormat="1">
      <c r="A379" s="39"/>
      <c r="B379" s="40"/>
      <c r="C379" s="41"/>
      <c r="D379" s="218" t="s">
        <v>148</v>
      </c>
      <c r="E379" s="41"/>
      <c r="F379" s="219" t="s">
        <v>741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148</v>
      </c>
      <c r="AU379" s="18" t="s">
        <v>146</v>
      </c>
    </row>
    <row r="380" s="12" customFormat="1" ht="22.8" customHeight="1">
      <c r="A380" s="12"/>
      <c r="B380" s="189"/>
      <c r="C380" s="190"/>
      <c r="D380" s="191" t="s">
        <v>74</v>
      </c>
      <c r="E380" s="203" t="s">
        <v>742</v>
      </c>
      <c r="F380" s="203" t="s">
        <v>743</v>
      </c>
      <c r="G380" s="190"/>
      <c r="H380" s="190"/>
      <c r="I380" s="193"/>
      <c r="J380" s="204">
        <f>BK380</f>
        <v>0</v>
      </c>
      <c r="K380" s="190"/>
      <c r="L380" s="195"/>
      <c r="M380" s="196"/>
      <c r="N380" s="197"/>
      <c r="O380" s="197"/>
      <c r="P380" s="198">
        <f>SUM(P381:P387)</f>
        <v>0</v>
      </c>
      <c r="Q380" s="197"/>
      <c r="R380" s="198">
        <f>SUM(R381:R387)</f>
        <v>0.067999999999999991</v>
      </c>
      <c r="S380" s="197"/>
      <c r="T380" s="199">
        <f>SUM(T381:T387)</f>
        <v>0.052849999999999994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0" t="s">
        <v>146</v>
      </c>
      <c r="AT380" s="201" t="s">
        <v>74</v>
      </c>
      <c r="AU380" s="201" t="s">
        <v>83</v>
      </c>
      <c r="AY380" s="200" t="s">
        <v>137</v>
      </c>
      <c r="BK380" s="202">
        <f>SUM(BK381:BK387)</f>
        <v>0</v>
      </c>
    </row>
    <row r="381" s="2" customFormat="1" ht="16.5" customHeight="1">
      <c r="A381" s="39"/>
      <c r="B381" s="40"/>
      <c r="C381" s="205" t="s">
        <v>744</v>
      </c>
      <c r="D381" s="205" t="s">
        <v>140</v>
      </c>
      <c r="E381" s="206" t="s">
        <v>745</v>
      </c>
      <c r="F381" s="207" t="s">
        <v>746</v>
      </c>
      <c r="G381" s="208" t="s">
        <v>143</v>
      </c>
      <c r="H381" s="209">
        <v>5</v>
      </c>
      <c r="I381" s="210"/>
      <c r="J381" s="211">
        <f>ROUND(I381*H381,2)</f>
        <v>0</v>
      </c>
      <c r="K381" s="207" t="s">
        <v>144</v>
      </c>
      <c r="L381" s="45"/>
      <c r="M381" s="212" t="s">
        <v>19</v>
      </c>
      <c r="N381" s="213" t="s">
        <v>47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0.01057</v>
      </c>
      <c r="T381" s="215">
        <f>S381*H381</f>
        <v>0.052849999999999994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241</v>
      </c>
      <c r="AT381" s="216" t="s">
        <v>140</v>
      </c>
      <c r="AU381" s="216" t="s">
        <v>146</v>
      </c>
      <c r="AY381" s="18" t="s">
        <v>137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146</v>
      </c>
      <c r="BK381" s="217">
        <f>ROUND(I381*H381,2)</f>
        <v>0</v>
      </c>
      <c r="BL381" s="18" t="s">
        <v>241</v>
      </c>
      <c r="BM381" s="216" t="s">
        <v>747</v>
      </c>
    </row>
    <row r="382" s="2" customFormat="1">
      <c r="A382" s="39"/>
      <c r="B382" s="40"/>
      <c r="C382" s="41"/>
      <c r="D382" s="218" t="s">
        <v>148</v>
      </c>
      <c r="E382" s="41"/>
      <c r="F382" s="219" t="s">
        <v>748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148</v>
      </c>
      <c r="AU382" s="18" t="s">
        <v>146</v>
      </c>
    </row>
    <row r="383" s="13" customFormat="1">
      <c r="A383" s="13"/>
      <c r="B383" s="223"/>
      <c r="C383" s="224"/>
      <c r="D383" s="225" t="s">
        <v>150</v>
      </c>
      <c r="E383" s="226" t="s">
        <v>19</v>
      </c>
      <c r="F383" s="227" t="s">
        <v>749</v>
      </c>
      <c r="G383" s="224"/>
      <c r="H383" s="228">
        <v>5</v>
      </c>
      <c r="I383" s="229"/>
      <c r="J383" s="224"/>
      <c r="K383" s="224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150</v>
      </c>
      <c r="AU383" s="234" t="s">
        <v>146</v>
      </c>
      <c r="AV383" s="13" t="s">
        <v>146</v>
      </c>
      <c r="AW383" s="13" t="s">
        <v>36</v>
      </c>
      <c r="AX383" s="13" t="s">
        <v>83</v>
      </c>
      <c r="AY383" s="234" t="s">
        <v>137</v>
      </c>
    </row>
    <row r="384" s="2" customFormat="1" ht="16.5" customHeight="1">
      <c r="A384" s="39"/>
      <c r="B384" s="40"/>
      <c r="C384" s="205" t="s">
        <v>750</v>
      </c>
      <c r="D384" s="205" t="s">
        <v>140</v>
      </c>
      <c r="E384" s="206" t="s">
        <v>751</v>
      </c>
      <c r="F384" s="207" t="s">
        <v>752</v>
      </c>
      <c r="G384" s="208" t="s">
        <v>154</v>
      </c>
      <c r="H384" s="209">
        <v>5</v>
      </c>
      <c r="I384" s="210"/>
      <c r="J384" s="211">
        <f>ROUND(I384*H384,2)</f>
        <v>0</v>
      </c>
      <c r="K384" s="207" t="s">
        <v>144</v>
      </c>
      <c r="L384" s="45"/>
      <c r="M384" s="212" t="s">
        <v>19</v>
      </c>
      <c r="N384" s="213" t="s">
        <v>47</v>
      </c>
      <c r="O384" s="85"/>
      <c r="P384" s="214">
        <f>O384*H384</f>
        <v>0</v>
      </c>
      <c r="Q384" s="214">
        <v>0.013599999999999999</v>
      </c>
      <c r="R384" s="214">
        <f>Q384*H384</f>
        <v>0.067999999999999991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241</v>
      </c>
      <c r="AT384" s="216" t="s">
        <v>140</v>
      </c>
      <c r="AU384" s="216" t="s">
        <v>146</v>
      </c>
      <c r="AY384" s="18" t="s">
        <v>137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146</v>
      </c>
      <c r="BK384" s="217">
        <f>ROUND(I384*H384,2)</f>
        <v>0</v>
      </c>
      <c r="BL384" s="18" t="s">
        <v>241</v>
      </c>
      <c r="BM384" s="216" t="s">
        <v>753</v>
      </c>
    </row>
    <row r="385" s="2" customFormat="1">
      <c r="A385" s="39"/>
      <c r="B385" s="40"/>
      <c r="C385" s="41"/>
      <c r="D385" s="218" t="s">
        <v>148</v>
      </c>
      <c r="E385" s="41"/>
      <c r="F385" s="219" t="s">
        <v>754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148</v>
      </c>
      <c r="AU385" s="18" t="s">
        <v>146</v>
      </c>
    </row>
    <row r="386" s="2" customFormat="1" ht="24.15" customHeight="1">
      <c r="A386" s="39"/>
      <c r="B386" s="40"/>
      <c r="C386" s="205" t="s">
        <v>755</v>
      </c>
      <c r="D386" s="205" t="s">
        <v>140</v>
      </c>
      <c r="E386" s="206" t="s">
        <v>756</v>
      </c>
      <c r="F386" s="207" t="s">
        <v>757</v>
      </c>
      <c r="G386" s="208" t="s">
        <v>285</v>
      </c>
      <c r="H386" s="209">
        <v>0.068000000000000005</v>
      </c>
      <c r="I386" s="210"/>
      <c r="J386" s="211">
        <f>ROUND(I386*H386,2)</f>
        <v>0</v>
      </c>
      <c r="K386" s="207" t="s">
        <v>144</v>
      </c>
      <c r="L386" s="45"/>
      <c r="M386" s="212" t="s">
        <v>19</v>
      </c>
      <c r="N386" s="213" t="s">
        <v>47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241</v>
      </c>
      <c r="AT386" s="216" t="s">
        <v>140</v>
      </c>
      <c r="AU386" s="216" t="s">
        <v>146</v>
      </c>
      <c r="AY386" s="18" t="s">
        <v>137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146</v>
      </c>
      <c r="BK386" s="217">
        <f>ROUND(I386*H386,2)</f>
        <v>0</v>
      </c>
      <c r="BL386" s="18" t="s">
        <v>241</v>
      </c>
      <c r="BM386" s="216" t="s">
        <v>758</v>
      </c>
    </row>
    <row r="387" s="2" customFormat="1">
      <c r="A387" s="39"/>
      <c r="B387" s="40"/>
      <c r="C387" s="41"/>
      <c r="D387" s="218" t="s">
        <v>148</v>
      </c>
      <c r="E387" s="41"/>
      <c r="F387" s="219" t="s">
        <v>759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148</v>
      </c>
      <c r="AU387" s="18" t="s">
        <v>146</v>
      </c>
    </row>
    <row r="388" s="12" customFormat="1" ht="22.8" customHeight="1">
      <c r="A388" s="12"/>
      <c r="B388" s="189"/>
      <c r="C388" s="190"/>
      <c r="D388" s="191" t="s">
        <v>74</v>
      </c>
      <c r="E388" s="203" t="s">
        <v>760</v>
      </c>
      <c r="F388" s="203" t="s">
        <v>761</v>
      </c>
      <c r="G388" s="190"/>
      <c r="H388" s="190"/>
      <c r="I388" s="193"/>
      <c r="J388" s="204">
        <f>BK388</f>
        <v>0</v>
      </c>
      <c r="K388" s="190"/>
      <c r="L388" s="195"/>
      <c r="M388" s="196"/>
      <c r="N388" s="197"/>
      <c r="O388" s="197"/>
      <c r="P388" s="198">
        <f>SUM(P389:P434)</f>
        <v>0</v>
      </c>
      <c r="Q388" s="197"/>
      <c r="R388" s="198">
        <f>SUM(R389:R434)</f>
        <v>0.37282999999999994</v>
      </c>
      <c r="S388" s="197"/>
      <c r="T388" s="199">
        <f>SUM(T389:T434)</f>
        <v>0.0042500000000000003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0" t="s">
        <v>146</v>
      </c>
      <c r="AT388" s="201" t="s">
        <v>74</v>
      </c>
      <c r="AU388" s="201" t="s">
        <v>83</v>
      </c>
      <c r="AY388" s="200" t="s">
        <v>137</v>
      </c>
      <c r="BK388" s="202">
        <f>SUM(BK389:BK434)</f>
        <v>0</v>
      </c>
    </row>
    <row r="389" s="2" customFormat="1" ht="24.15" customHeight="1">
      <c r="A389" s="39"/>
      <c r="B389" s="40"/>
      <c r="C389" s="205" t="s">
        <v>762</v>
      </c>
      <c r="D389" s="205" t="s">
        <v>140</v>
      </c>
      <c r="E389" s="206" t="s">
        <v>763</v>
      </c>
      <c r="F389" s="207" t="s">
        <v>764</v>
      </c>
      <c r="G389" s="208" t="s">
        <v>203</v>
      </c>
      <c r="H389" s="209">
        <v>125</v>
      </c>
      <c r="I389" s="210"/>
      <c r="J389" s="211">
        <f>ROUND(I389*H389,2)</f>
        <v>0</v>
      </c>
      <c r="K389" s="207" t="s">
        <v>144</v>
      </c>
      <c r="L389" s="45"/>
      <c r="M389" s="212" t="s">
        <v>19</v>
      </c>
      <c r="N389" s="213" t="s">
        <v>47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241</v>
      </c>
      <c r="AT389" s="216" t="s">
        <v>140</v>
      </c>
      <c r="AU389" s="216" t="s">
        <v>146</v>
      </c>
      <c r="AY389" s="18" t="s">
        <v>137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146</v>
      </c>
      <c r="BK389" s="217">
        <f>ROUND(I389*H389,2)</f>
        <v>0</v>
      </c>
      <c r="BL389" s="18" t="s">
        <v>241</v>
      </c>
      <c r="BM389" s="216" t="s">
        <v>765</v>
      </c>
    </row>
    <row r="390" s="2" customFormat="1">
      <c r="A390" s="39"/>
      <c r="B390" s="40"/>
      <c r="C390" s="41"/>
      <c r="D390" s="218" t="s">
        <v>148</v>
      </c>
      <c r="E390" s="41"/>
      <c r="F390" s="219" t="s">
        <v>766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148</v>
      </c>
      <c r="AU390" s="18" t="s">
        <v>146</v>
      </c>
    </row>
    <row r="391" s="2" customFormat="1" ht="16.5" customHeight="1">
      <c r="A391" s="39"/>
      <c r="B391" s="40"/>
      <c r="C391" s="256" t="s">
        <v>767</v>
      </c>
      <c r="D391" s="256" t="s">
        <v>265</v>
      </c>
      <c r="E391" s="257" t="s">
        <v>768</v>
      </c>
      <c r="F391" s="258" t="s">
        <v>769</v>
      </c>
      <c r="G391" s="259" t="s">
        <v>203</v>
      </c>
      <c r="H391" s="260">
        <v>125</v>
      </c>
      <c r="I391" s="261"/>
      <c r="J391" s="262">
        <f>ROUND(I391*H391,2)</f>
        <v>0</v>
      </c>
      <c r="K391" s="258" t="s">
        <v>144</v>
      </c>
      <c r="L391" s="263"/>
      <c r="M391" s="264" t="s">
        <v>19</v>
      </c>
      <c r="N391" s="265" t="s">
        <v>47</v>
      </c>
      <c r="O391" s="85"/>
      <c r="P391" s="214">
        <f>O391*H391</f>
        <v>0</v>
      </c>
      <c r="Q391" s="214">
        <v>6.9999999999999994E-05</v>
      </c>
      <c r="R391" s="214">
        <f>Q391*H391</f>
        <v>0.0087499999999999991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343</v>
      </c>
      <c r="AT391" s="216" t="s">
        <v>265</v>
      </c>
      <c r="AU391" s="216" t="s">
        <v>146</v>
      </c>
      <c r="AY391" s="18" t="s">
        <v>137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146</v>
      </c>
      <c r="BK391" s="217">
        <f>ROUND(I391*H391,2)</f>
        <v>0</v>
      </c>
      <c r="BL391" s="18" t="s">
        <v>241</v>
      </c>
      <c r="BM391" s="216" t="s">
        <v>770</v>
      </c>
    </row>
    <row r="392" s="2" customFormat="1">
      <c r="A392" s="39"/>
      <c r="B392" s="40"/>
      <c r="C392" s="41"/>
      <c r="D392" s="218" t="s">
        <v>148</v>
      </c>
      <c r="E392" s="41"/>
      <c r="F392" s="219" t="s">
        <v>771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148</v>
      </c>
      <c r="AU392" s="18" t="s">
        <v>146</v>
      </c>
    </row>
    <row r="393" s="2" customFormat="1" ht="16.5" customHeight="1">
      <c r="A393" s="39"/>
      <c r="B393" s="40"/>
      <c r="C393" s="205" t="s">
        <v>772</v>
      </c>
      <c r="D393" s="205" t="s">
        <v>140</v>
      </c>
      <c r="E393" s="206" t="s">
        <v>773</v>
      </c>
      <c r="F393" s="207" t="s">
        <v>774</v>
      </c>
      <c r="G393" s="208" t="s">
        <v>520</v>
      </c>
      <c r="H393" s="209">
        <v>25</v>
      </c>
      <c r="I393" s="210"/>
      <c r="J393" s="211">
        <f>ROUND(I393*H393,2)</f>
        <v>0</v>
      </c>
      <c r="K393" s="207" t="s">
        <v>19</v>
      </c>
      <c r="L393" s="45"/>
      <c r="M393" s="212" t="s">
        <v>19</v>
      </c>
      <c r="N393" s="213" t="s">
        <v>47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0.00017000000000000001</v>
      </c>
      <c r="T393" s="215">
        <f>S393*H393</f>
        <v>0.0042500000000000003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241</v>
      </c>
      <c r="AT393" s="216" t="s">
        <v>140</v>
      </c>
      <c r="AU393" s="216" t="s">
        <v>146</v>
      </c>
      <c r="AY393" s="18" t="s">
        <v>137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146</v>
      </c>
      <c r="BK393" s="217">
        <f>ROUND(I393*H393,2)</f>
        <v>0</v>
      </c>
      <c r="BL393" s="18" t="s">
        <v>241</v>
      </c>
      <c r="BM393" s="216" t="s">
        <v>775</v>
      </c>
    </row>
    <row r="394" s="2" customFormat="1" ht="24.15" customHeight="1">
      <c r="A394" s="39"/>
      <c r="B394" s="40"/>
      <c r="C394" s="205" t="s">
        <v>776</v>
      </c>
      <c r="D394" s="205" t="s">
        <v>140</v>
      </c>
      <c r="E394" s="206" t="s">
        <v>777</v>
      </c>
      <c r="F394" s="207" t="s">
        <v>778</v>
      </c>
      <c r="G394" s="208" t="s">
        <v>154</v>
      </c>
      <c r="H394" s="209">
        <v>20</v>
      </c>
      <c r="I394" s="210"/>
      <c r="J394" s="211">
        <f>ROUND(I394*H394,2)</f>
        <v>0</v>
      </c>
      <c r="K394" s="207" t="s">
        <v>144</v>
      </c>
      <c r="L394" s="45"/>
      <c r="M394" s="212" t="s">
        <v>19</v>
      </c>
      <c r="N394" s="213" t="s">
        <v>47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241</v>
      </c>
      <c r="AT394" s="216" t="s">
        <v>140</v>
      </c>
      <c r="AU394" s="216" t="s">
        <v>146</v>
      </c>
      <c r="AY394" s="18" t="s">
        <v>137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146</v>
      </c>
      <c r="BK394" s="217">
        <f>ROUND(I394*H394,2)</f>
        <v>0</v>
      </c>
      <c r="BL394" s="18" t="s">
        <v>241</v>
      </c>
      <c r="BM394" s="216" t="s">
        <v>779</v>
      </c>
    </row>
    <row r="395" s="2" customFormat="1">
      <c r="A395" s="39"/>
      <c r="B395" s="40"/>
      <c r="C395" s="41"/>
      <c r="D395" s="218" t="s">
        <v>148</v>
      </c>
      <c r="E395" s="41"/>
      <c r="F395" s="219" t="s">
        <v>780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148</v>
      </c>
      <c r="AU395" s="18" t="s">
        <v>146</v>
      </c>
    </row>
    <row r="396" s="2" customFormat="1" ht="16.5" customHeight="1">
      <c r="A396" s="39"/>
      <c r="B396" s="40"/>
      <c r="C396" s="256" t="s">
        <v>781</v>
      </c>
      <c r="D396" s="256" t="s">
        <v>265</v>
      </c>
      <c r="E396" s="257" t="s">
        <v>782</v>
      </c>
      <c r="F396" s="258" t="s">
        <v>783</v>
      </c>
      <c r="G396" s="259" t="s">
        <v>154</v>
      </c>
      <c r="H396" s="260">
        <v>20</v>
      </c>
      <c r="I396" s="261"/>
      <c r="J396" s="262">
        <f>ROUND(I396*H396,2)</f>
        <v>0</v>
      </c>
      <c r="K396" s="258" t="s">
        <v>215</v>
      </c>
      <c r="L396" s="263"/>
      <c r="M396" s="264" t="s">
        <v>19</v>
      </c>
      <c r="N396" s="265" t="s">
        <v>47</v>
      </c>
      <c r="O396" s="85"/>
      <c r="P396" s="214">
        <f>O396*H396</f>
        <v>0</v>
      </c>
      <c r="Q396" s="214">
        <v>0.00013999999999999999</v>
      </c>
      <c r="R396" s="214">
        <f>Q396*H396</f>
        <v>0.0027999999999999995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343</v>
      </c>
      <c r="AT396" s="216" t="s">
        <v>265</v>
      </c>
      <c r="AU396" s="216" t="s">
        <v>146</v>
      </c>
      <c r="AY396" s="18" t="s">
        <v>137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146</v>
      </c>
      <c r="BK396" s="217">
        <f>ROUND(I396*H396,2)</f>
        <v>0</v>
      </c>
      <c r="BL396" s="18" t="s">
        <v>241</v>
      </c>
      <c r="BM396" s="216" t="s">
        <v>784</v>
      </c>
    </row>
    <row r="397" s="2" customFormat="1" ht="24.15" customHeight="1">
      <c r="A397" s="39"/>
      <c r="B397" s="40"/>
      <c r="C397" s="205" t="s">
        <v>785</v>
      </c>
      <c r="D397" s="205" t="s">
        <v>140</v>
      </c>
      <c r="E397" s="206" t="s">
        <v>786</v>
      </c>
      <c r="F397" s="207" t="s">
        <v>787</v>
      </c>
      <c r="G397" s="208" t="s">
        <v>154</v>
      </c>
      <c r="H397" s="209">
        <v>120</v>
      </c>
      <c r="I397" s="210"/>
      <c r="J397" s="211">
        <f>ROUND(I397*H397,2)</f>
        <v>0</v>
      </c>
      <c r="K397" s="207" t="s">
        <v>144</v>
      </c>
      <c r="L397" s="45"/>
      <c r="M397" s="212" t="s">
        <v>19</v>
      </c>
      <c r="N397" s="213" t="s">
        <v>47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241</v>
      </c>
      <c r="AT397" s="216" t="s">
        <v>140</v>
      </c>
      <c r="AU397" s="216" t="s">
        <v>146</v>
      </c>
      <c r="AY397" s="18" t="s">
        <v>137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146</v>
      </c>
      <c r="BK397" s="217">
        <f>ROUND(I397*H397,2)</f>
        <v>0</v>
      </c>
      <c r="BL397" s="18" t="s">
        <v>241</v>
      </c>
      <c r="BM397" s="216" t="s">
        <v>788</v>
      </c>
    </row>
    <row r="398" s="2" customFormat="1">
      <c r="A398" s="39"/>
      <c r="B398" s="40"/>
      <c r="C398" s="41"/>
      <c r="D398" s="218" t="s">
        <v>148</v>
      </c>
      <c r="E398" s="41"/>
      <c r="F398" s="219" t="s">
        <v>789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148</v>
      </c>
      <c r="AU398" s="18" t="s">
        <v>146</v>
      </c>
    </row>
    <row r="399" s="2" customFormat="1" ht="16.5" customHeight="1">
      <c r="A399" s="39"/>
      <c r="B399" s="40"/>
      <c r="C399" s="256" t="s">
        <v>790</v>
      </c>
      <c r="D399" s="256" t="s">
        <v>265</v>
      </c>
      <c r="E399" s="257" t="s">
        <v>791</v>
      </c>
      <c r="F399" s="258" t="s">
        <v>792</v>
      </c>
      <c r="G399" s="259" t="s">
        <v>154</v>
      </c>
      <c r="H399" s="260">
        <v>120</v>
      </c>
      <c r="I399" s="261"/>
      <c r="J399" s="262">
        <f>ROUND(I399*H399,2)</f>
        <v>0</v>
      </c>
      <c r="K399" s="258" t="s">
        <v>19</v>
      </c>
      <c r="L399" s="263"/>
      <c r="M399" s="264" t="s">
        <v>19</v>
      </c>
      <c r="N399" s="265" t="s">
        <v>47</v>
      </c>
      <c r="O399" s="85"/>
      <c r="P399" s="214">
        <f>O399*H399</f>
        <v>0</v>
      </c>
      <c r="Q399" s="214">
        <v>3.0000000000000001E-05</v>
      </c>
      <c r="R399" s="214">
        <f>Q399*H399</f>
        <v>0.0035999999999999999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343</v>
      </c>
      <c r="AT399" s="216" t="s">
        <v>265</v>
      </c>
      <c r="AU399" s="216" t="s">
        <v>146</v>
      </c>
      <c r="AY399" s="18" t="s">
        <v>137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146</v>
      </c>
      <c r="BK399" s="217">
        <f>ROUND(I399*H399,2)</f>
        <v>0</v>
      </c>
      <c r="BL399" s="18" t="s">
        <v>241</v>
      </c>
      <c r="BM399" s="216" t="s">
        <v>793</v>
      </c>
    </row>
    <row r="400" s="2" customFormat="1" ht="24.15" customHeight="1">
      <c r="A400" s="39"/>
      <c r="B400" s="40"/>
      <c r="C400" s="205" t="s">
        <v>794</v>
      </c>
      <c r="D400" s="205" t="s">
        <v>140</v>
      </c>
      <c r="E400" s="206" t="s">
        <v>795</v>
      </c>
      <c r="F400" s="207" t="s">
        <v>796</v>
      </c>
      <c r="G400" s="208" t="s">
        <v>203</v>
      </c>
      <c r="H400" s="209">
        <v>1412</v>
      </c>
      <c r="I400" s="210"/>
      <c r="J400" s="211">
        <f>ROUND(I400*H400,2)</f>
        <v>0</v>
      </c>
      <c r="K400" s="207" t="s">
        <v>144</v>
      </c>
      <c r="L400" s="45"/>
      <c r="M400" s="212" t="s">
        <v>19</v>
      </c>
      <c r="N400" s="213" t="s">
        <v>47</v>
      </c>
      <c r="O400" s="85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241</v>
      </c>
      <c r="AT400" s="216" t="s">
        <v>140</v>
      </c>
      <c r="AU400" s="216" t="s">
        <v>146</v>
      </c>
      <c r="AY400" s="18" t="s">
        <v>137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146</v>
      </c>
      <c r="BK400" s="217">
        <f>ROUND(I400*H400,2)</f>
        <v>0</v>
      </c>
      <c r="BL400" s="18" t="s">
        <v>241</v>
      </c>
      <c r="BM400" s="216" t="s">
        <v>797</v>
      </c>
    </row>
    <row r="401" s="2" customFormat="1">
      <c r="A401" s="39"/>
      <c r="B401" s="40"/>
      <c r="C401" s="41"/>
      <c r="D401" s="218" t="s">
        <v>148</v>
      </c>
      <c r="E401" s="41"/>
      <c r="F401" s="219" t="s">
        <v>798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148</v>
      </c>
      <c r="AU401" s="18" t="s">
        <v>146</v>
      </c>
    </row>
    <row r="402" s="13" customFormat="1">
      <c r="A402" s="13"/>
      <c r="B402" s="223"/>
      <c r="C402" s="224"/>
      <c r="D402" s="225" t="s">
        <v>150</v>
      </c>
      <c r="E402" s="226" t="s">
        <v>19</v>
      </c>
      <c r="F402" s="227" t="s">
        <v>799</v>
      </c>
      <c r="G402" s="224"/>
      <c r="H402" s="228">
        <v>1412</v>
      </c>
      <c r="I402" s="229"/>
      <c r="J402" s="224"/>
      <c r="K402" s="224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150</v>
      </c>
      <c r="AU402" s="234" t="s">
        <v>146</v>
      </c>
      <c r="AV402" s="13" t="s">
        <v>146</v>
      </c>
      <c r="AW402" s="13" t="s">
        <v>36</v>
      </c>
      <c r="AX402" s="13" t="s">
        <v>83</v>
      </c>
      <c r="AY402" s="234" t="s">
        <v>137</v>
      </c>
    </row>
    <row r="403" s="2" customFormat="1" ht="16.5" customHeight="1">
      <c r="A403" s="39"/>
      <c r="B403" s="40"/>
      <c r="C403" s="256" t="s">
        <v>800</v>
      </c>
      <c r="D403" s="256" t="s">
        <v>265</v>
      </c>
      <c r="E403" s="257" t="s">
        <v>801</v>
      </c>
      <c r="F403" s="258" t="s">
        <v>802</v>
      </c>
      <c r="G403" s="259" t="s">
        <v>203</v>
      </c>
      <c r="H403" s="260">
        <v>625</v>
      </c>
      <c r="I403" s="261"/>
      <c r="J403" s="262">
        <f>ROUND(I403*H403,2)</f>
        <v>0</v>
      </c>
      <c r="K403" s="258" t="s">
        <v>19</v>
      </c>
      <c r="L403" s="263"/>
      <c r="M403" s="264" t="s">
        <v>19</v>
      </c>
      <c r="N403" s="265" t="s">
        <v>47</v>
      </c>
      <c r="O403" s="85"/>
      <c r="P403" s="214">
        <f>O403*H403</f>
        <v>0</v>
      </c>
      <c r="Q403" s="214">
        <v>0.00013999999999999999</v>
      </c>
      <c r="R403" s="214">
        <f>Q403*H403</f>
        <v>0.087499999999999994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343</v>
      </c>
      <c r="AT403" s="216" t="s">
        <v>265</v>
      </c>
      <c r="AU403" s="216" t="s">
        <v>146</v>
      </c>
      <c r="AY403" s="18" t="s">
        <v>137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146</v>
      </c>
      <c r="BK403" s="217">
        <f>ROUND(I403*H403,2)</f>
        <v>0</v>
      </c>
      <c r="BL403" s="18" t="s">
        <v>241</v>
      </c>
      <c r="BM403" s="216" t="s">
        <v>803</v>
      </c>
    </row>
    <row r="404" s="2" customFormat="1" ht="16.5" customHeight="1">
      <c r="A404" s="39"/>
      <c r="B404" s="40"/>
      <c r="C404" s="256" t="s">
        <v>804</v>
      </c>
      <c r="D404" s="256" t="s">
        <v>265</v>
      </c>
      <c r="E404" s="257" t="s">
        <v>805</v>
      </c>
      <c r="F404" s="258" t="s">
        <v>806</v>
      </c>
      <c r="G404" s="259" t="s">
        <v>203</v>
      </c>
      <c r="H404" s="260">
        <v>562</v>
      </c>
      <c r="I404" s="261"/>
      <c r="J404" s="262">
        <f>ROUND(I404*H404,2)</f>
        <v>0</v>
      </c>
      <c r="K404" s="258" t="s">
        <v>19</v>
      </c>
      <c r="L404" s="263"/>
      <c r="M404" s="264" t="s">
        <v>19</v>
      </c>
      <c r="N404" s="265" t="s">
        <v>47</v>
      </c>
      <c r="O404" s="85"/>
      <c r="P404" s="214">
        <f>O404*H404</f>
        <v>0</v>
      </c>
      <c r="Q404" s="214">
        <v>0.00013999999999999999</v>
      </c>
      <c r="R404" s="214">
        <f>Q404*H404</f>
        <v>0.07868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343</v>
      </c>
      <c r="AT404" s="216" t="s">
        <v>265</v>
      </c>
      <c r="AU404" s="216" t="s">
        <v>146</v>
      </c>
      <c r="AY404" s="18" t="s">
        <v>137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146</v>
      </c>
      <c r="BK404" s="217">
        <f>ROUND(I404*H404,2)</f>
        <v>0</v>
      </c>
      <c r="BL404" s="18" t="s">
        <v>241</v>
      </c>
      <c r="BM404" s="216" t="s">
        <v>807</v>
      </c>
    </row>
    <row r="405" s="2" customFormat="1" ht="16.5" customHeight="1">
      <c r="A405" s="39"/>
      <c r="B405" s="40"/>
      <c r="C405" s="256" t="s">
        <v>808</v>
      </c>
      <c r="D405" s="256" t="s">
        <v>265</v>
      </c>
      <c r="E405" s="257" t="s">
        <v>809</v>
      </c>
      <c r="F405" s="258" t="s">
        <v>810</v>
      </c>
      <c r="G405" s="259" t="s">
        <v>203</v>
      </c>
      <c r="H405" s="260">
        <v>150</v>
      </c>
      <c r="I405" s="261"/>
      <c r="J405" s="262">
        <f>ROUND(I405*H405,2)</f>
        <v>0</v>
      </c>
      <c r="K405" s="258" t="s">
        <v>19</v>
      </c>
      <c r="L405" s="263"/>
      <c r="M405" s="264" t="s">
        <v>19</v>
      </c>
      <c r="N405" s="265" t="s">
        <v>47</v>
      </c>
      <c r="O405" s="85"/>
      <c r="P405" s="214">
        <f>O405*H405</f>
        <v>0</v>
      </c>
      <c r="Q405" s="214">
        <v>0.00013999999999999999</v>
      </c>
      <c r="R405" s="214">
        <f>Q405*H405</f>
        <v>0.020999999999999998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343</v>
      </c>
      <c r="AT405" s="216" t="s">
        <v>265</v>
      </c>
      <c r="AU405" s="216" t="s">
        <v>146</v>
      </c>
      <c r="AY405" s="18" t="s">
        <v>137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146</v>
      </c>
      <c r="BK405" s="217">
        <f>ROUND(I405*H405,2)</f>
        <v>0</v>
      </c>
      <c r="BL405" s="18" t="s">
        <v>241</v>
      </c>
      <c r="BM405" s="216" t="s">
        <v>811</v>
      </c>
    </row>
    <row r="406" s="2" customFormat="1" ht="16.5" customHeight="1">
      <c r="A406" s="39"/>
      <c r="B406" s="40"/>
      <c r="C406" s="256" t="s">
        <v>812</v>
      </c>
      <c r="D406" s="256" t="s">
        <v>265</v>
      </c>
      <c r="E406" s="257" t="s">
        <v>813</v>
      </c>
      <c r="F406" s="258" t="s">
        <v>814</v>
      </c>
      <c r="G406" s="259" t="s">
        <v>203</v>
      </c>
      <c r="H406" s="260">
        <v>13</v>
      </c>
      <c r="I406" s="261"/>
      <c r="J406" s="262">
        <f>ROUND(I406*H406,2)</f>
        <v>0</v>
      </c>
      <c r="K406" s="258" t="s">
        <v>19</v>
      </c>
      <c r="L406" s="263"/>
      <c r="M406" s="264" t="s">
        <v>19</v>
      </c>
      <c r="N406" s="265" t="s">
        <v>47</v>
      </c>
      <c r="O406" s="85"/>
      <c r="P406" s="214">
        <f>O406*H406</f>
        <v>0</v>
      </c>
      <c r="Q406" s="214">
        <v>0.00013999999999999999</v>
      </c>
      <c r="R406" s="214">
        <f>Q406*H406</f>
        <v>0.0018199999999999998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343</v>
      </c>
      <c r="AT406" s="216" t="s">
        <v>265</v>
      </c>
      <c r="AU406" s="216" t="s">
        <v>146</v>
      </c>
      <c r="AY406" s="18" t="s">
        <v>137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146</v>
      </c>
      <c r="BK406" s="217">
        <f>ROUND(I406*H406,2)</f>
        <v>0</v>
      </c>
      <c r="BL406" s="18" t="s">
        <v>241</v>
      </c>
      <c r="BM406" s="216" t="s">
        <v>815</v>
      </c>
    </row>
    <row r="407" s="2" customFormat="1" ht="16.5" customHeight="1">
      <c r="A407" s="39"/>
      <c r="B407" s="40"/>
      <c r="C407" s="256" t="s">
        <v>816</v>
      </c>
      <c r="D407" s="256" t="s">
        <v>265</v>
      </c>
      <c r="E407" s="257" t="s">
        <v>817</v>
      </c>
      <c r="F407" s="258" t="s">
        <v>818</v>
      </c>
      <c r="G407" s="259" t="s">
        <v>203</v>
      </c>
      <c r="H407" s="260">
        <v>62</v>
      </c>
      <c r="I407" s="261"/>
      <c r="J407" s="262">
        <f>ROUND(I407*H407,2)</f>
        <v>0</v>
      </c>
      <c r="K407" s="258" t="s">
        <v>19</v>
      </c>
      <c r="L407" s="263"/>
      <c r="M407" s="264" t="s">
        <v>19</v>
      </c>
      <c r="N407" s="265" t="s">
        <v>47</v>
      </c>
      <c r="O407" s="85"/>
      <c r="P407" s="214">
        <f>O407*H407</f>
        <v>0</v>
      </c>
      <c r="Q407" s="214">
        <v>0.00013999999999999999</v>
      </c>
      <c r="R407" s="214">
        <f>Q407*H407</f>
        <v>0.0086799999999999985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343</v>
      </c>
      <c r="AT407" s="216" t="s">
        <v>265</v>
      </c>
      <c r="AU407" s="216" t="s">
        <v>146</v>
      </c>
      <c r="AY407" s="18" t="s">
        <v>137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146</v>
      </c>
      <c r="BK407" s="217">
        <f>ROUND(I407*H407,2)</f>
        <v>0</v>
      </c>
      <c r="BL407" s="18" t="s">
        <v>241</v>
      </c>
      <c r="BM407" s="216" t="s">
        <v>819</v>
      </c>
    </row>
    <row r="408" s="2" customFormat="1" ht="16.5" customHeight="1">
      <c r="A408" s="39"/>
      <c r="B408" s="40"/>
      <c r="C408" s="205" t="s">
        <v>820</v>
      </c>
      <c r="D408" s="205" t="s">
        <v>140</v>
      </c>
      <c r="E408" s="206" t="s">
        <v>821</v>
      </c>
      <c r="F408" s="207" t="s">
        <v>822</v>
      </c>
      <c r="G408" s="208" t="s">
        <v>154</v>
      </c>
      <c r="H408" s="209">
        <v>5</v>
      </c>
      <c r="I408" s="210"/>
      <c r="J408" s="211">
        <f>ROUND(I408*H408,2)</f>
        <v>0</v>
      </c>
      <c r="K408" s="207" t="s">
        <v>19</v>
      </c>
      <c r="L408" s="45"/>
      <c r="M408" s="212" t="s">
        <v>19</v>
      </c>
      <c r="N408" s="213" t="s">
        <v>47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241</v>
      </c>
      <c r="AT408" s="216" t="s">
        <v>140</v>
      </c>
      <c r="AU408" s="216" t="s">
        <v>146</v>
      </c>
      <c r="AY408" s="18" t="s">
        <v>137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146</v>
      </c>
      <c r="BK408" s="217">
        <f>ROUND(I408*H408,2)</f>
        <v>0</v>
      </c>
      <c r="BL408" s="18" t="s">
        <v>241</v>
      </c>
      <c r="BM408" s="216" t="s">
        <v>823</v>
      </c>
    </row>
    <row r="409" s="2" customFormat="1" ht="24.15" customHeight="1">
      <c r="A409" s="39"/>
      <c r="B409" s="40"/>
      <c r="C409" s="205" t="s">
        <v>824</v>
      </c>
      <c r="D409" s="205" t="s">
        <v>140</v>
      </c>
      <c r="E409" s="206" t="s">
        <v>825</v>
      </c>
      <c r="F409" s="207" t="s">
        <v>826</v>
      </c>
      <c r="G409" s="208" t="s">
        <v>154</v>
      </c>
      <c r="H409" s="209">
        <v>5</v>
      </c>
      <c r="I409" s="210"/>
      <c r="J409" s="211">
        <f>ROUND(I409*H409,2)</f>
        <v>0</v>
      </c>
      <c r="K409" s="207" t="s">
        <v>144</v>
      </c>
      <c r="L409" s="45"/>
      <c r="M409" s="212" t="s">
        <v>19</v>
      </c>
      <c r="N409" s="213" t="s">
        <v>47</v>
      </c>
      <c r="O409" s="85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241</v>
      </c>
      <c r="AT409" s="216" t="s">
        <v>140</v>
      </c>
      <c r="AU409" s="216" t="s">
        <v>146</v>
      </c>
      <c r="AY409" s="18" t="s">
        <v>137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146</v>
      </c>
      <c r="BK409" s="217">
        <f>ROUND(I409*H409,2)</f>
        <v>0</v>
      </c>
      <c r="BL409" s="18" t="s">
        <v>241</v>
      </c>
      <c r="BM409" s="216" t="s">
        <v>827</v>
      </c>
    </row>
    <row r="410" s="2" customFormat="1">
      <c r="A410" s="39"/>
      <c r="B410" s="40"/>
      <c r="C410" s="41"/>
      <c r="D410" s="218" t="s">
        <v>148</v>
      </c>
      <c r="E410" s="41"/>
      <c r="F410" s="219" t="s">
        <v>828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148</v>
      </c>
      <c r="AU410" s="18" t="s">
        <v>146</v>
      </c>
    </row>
    <row r="411" s="2" customFormat="1" ht="16.5" customHeight="1">
      <c r="A411" s="39"/>
      <c r="B411" s="40"/>
      <c r="C411" s="256" t="s">
        <v>829</v>
      </c>
      <c r="D411" s="256" t="s">
        <v>265</v>
      </c>
      <c r="E411" s="257" t="s">
        <v>830</v>
      </c>
      <c r="F411" s="258" t="s">
        <v>831</v>
      </c>
      <c r="G411" s="259" t="s">
        <v>154</v>
      </c>
      <c r="H411" s="260">
        <v>5</v>
      </c>
      <c r="I411" s="261"/>
      <c r="J411" s="262">
        <f>ROUND(I411*H411,2)</f>
        <v>0</v>
      </c>
      <c r="K411" s="258" t="s">
        <v>215</v>
      </c>
      <c r="L411" s="263"/>
      <c r="M411" s="264" t="s">
        <v>19</v>
      </c>
      <c r="N411" s="265" t="s">
        <v>47</v>
      </c>
      <c r="O411" s="85"/>
      <c r="P411" s="214">
        <f>O411*H411</f>
        <v>0</v>
      </c>
      <c r="Q411" s="214">
        <v>5.0000000000000002E-05</v>
      </c>
      <c r="R411" s="214">
        <f>Q411*H411</f>
        <v>0.00025000000000000001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343</v>
      </c>
      <c r="AT411" s="216" t="s">
        <v>265</v>
      </c>
      <c r="AU411" s="216" t="s">
        <v>146</v>
      </c>
      <c r="AY411" s="18" t="s">
        <v>137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146</v>
      </c>
      <c r="BK411" s="217">
        <f>ROUND(I411*H411,2)</f>
        <v>0</v>
      </c>
      <c r="BL411" s="18" t="s">
        <v>241</v>
      </c>
      <c r="BM411" s="216" t="s">
        <v>832</v>
      </c>
    </row>
    <row r="412" s="2" customFormat="1" ht="24.15" customHeight="1">
      <c r="A412" s="39"/>
      <c r="B412" s="40"/>
      <c r="C412" s="205" t="s">
        <v>833</v>
      </c>
      <c r="D412" s="205" t="s">
        <v>140</v>
      </c>
      <c r="E412" s="206" t="s">
        <v>834</v>
      </c>
      <c r="F412" s="207" t="s">
        <v>835</v>
      </c>
      <c r="G412" s="208" t="s">
        <v>154</v>
      </c>
      <c r="H412" s="209">
        <v>50</v>
      </c>
      <c r="I412" s="210"/>
      <c r="J412" s="211">
        <f>ROUND(I412*H412,2)</f>
        <v>0</v>
      </c>
      <c r="K412" s="207" t="s">
        <v>144</v>
      </c>
      <c r="L412" s="45"/>
      <c r="M412" s="212" t="s">
        <v>19</v>
      </c>
      <c r="N412" s="213" t="s">
        <v>47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241</v>
      </c>
      <c r="AT412" s="216" t="s">
        <v>140</v>
      </c>
      <c r="AU412" s="216" t="s">
        <v>146</v>
      </c>
      <c r="AY412" s="18" t="s">
        <v>137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146</v>
      </c>
      <c r="BK412" s="217">
        <f>ROUND(I412*H412,2)</f>
        <v>0</v>
      </c>
      <c r="BL412" s="18" t="s">
        <v>241</v>
      </c>
      <c r="BM412" s="216" t="s">
        <v>836</v>
      </c>
    </row>
    <row r="413" s="2" customFormat="1">
      <c r="A413" s="39"/>
      <c r="B413" s="40"/>
      <c r="C413" s="41"/>
      <c r="D413" s="218" t="s">
        <v>148</v>
      </c>
      <c r="E413" s="41"/>
      <c r="F413" s="219" t="s">
        <v>837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148</v>
      </c>
      <c r="AU413" s="18" t="s">
        <v>146</v>
      </c>
    </row>
    <row r="414" s="2" customFormat="1" ht="16.5" customHeight="1">
      <c r="A414" s="39"/>
      <c r="B414" s="40"/>
      <c r="C414" s="256" t="s">
        <v>838</v>
      </c>
      <c r="D414" s="256" t="s">
        <v>265</v>
      </c>
      <c r="E414" s="257" t="s">
        <v>839</v>
      </c>
      <c r="F414" s="258" t="s">
        <v>840</v>
      </c>
      <c r="G414" s="259" t="s">
        <v>154</v>
      </c>
      <c r="H414" s="260">
        <v>50</v>
      </c>
      <c r="I414" s="261"/>
      <c r="J414" s="262">
        <f>ROUND(I414*H414,2)</f>
        <v>0</v>
      </c>
      <c r="K414" s="258" t="s">
        <v>19</v>
      </c>
      <c r="L414" s="263"/>
      <c r="M414" s="264" t="s">
        <v>19</v>
      </c>
      <c r="N414" s="265" t="s">
        <v>47</v>
      </c>
      <c r="O414" s="85"/>
      <c r="P414" s="214">
        <f>O414*H414</f>
        <v>0</v>
      </c>
      <c r="Q414" s="214">
        <v>5.0000000000000002E-05</v>
      </c>
      <c r="R414" s="214">
        <f>Q414*H414</f>
        <v>0.0025000000000000001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343</v>
      </c>
      <c r="AT414" s="216" t="s">
        <v>265</v>
      </c>
      <c r="AU414" s="216" t="s">
        <v>146</v>
      </c>
      <c r="AY414" s="18" t="s">
        <v>137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146</v>
      </c>
      <c r="BK414" s="217">
        <f>ROUND(I414*H414,2)</f>
        <v>0</v>
      </c>
      <c r="BL414" s="18" t="s">
        <v>241</v>
      </c>
      <c r="BM414" s="216" t="s">
        <v>841</v>
      </c>
    </row>
    <row r="415" s="2" customFormat="1" ht="24.15" customHeight="1">
      <c r="A415" s="39"/>
      <c r="B415" s="40"/>
      <c r="C415" s="205" t="s">
        <v>842</v>
      </c>
      <c r="D415" s="205" t="s">
        <v>140</v>
      </c>
      <c r="E415" s="206" t="s">
        <v>843</v>
      </c>
      <c r="F415" s="207" t="s">
        <v>844</v>
      </c>
      <c r="G415" s="208" t="s">
        <v>154</v>
      </c>
      <c r="H415" s="209">
        <v>5</v>
      </c>
      <c r="I415" s="210"/>
      <c r="J415" s="211">
        <f>ROUND(I415*H415,2)</f>
        <v>0</v>
      </c>
      <c r="K415" s="207" t="s">
        <v>144</v>
      </c>
      <c r="L415" s="45"/>
      <c r="M415" s="212" t="s">
        <v>19</v>
      </c>
      <c r="N415" s="213" t="s">
        <v>47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241</v>
      </c>
      <c r="AT415" s="216" t="s">
        <v>140</v>
      </c>
      <c r="AU415" s="216" t="s">
        <v>146</v>
      </c>
      <c r="AY415" s="18" t="s">
        <v>137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146</v>
      </c>
      <c r="BK415" s="217">
        <f>ROUND(I415*H415,2)</f>
        <v>0</v>
      </c>
      <c r="BL415" s="18" t="s">
        <v>241</v>
      </c>
      <c r="BM415" s="216" t="s">
        <v>845</v>
      </c>
    </row>
    <row r="416" s="2" customFormat="1">
      <c r="A416" s="39"/>
      <c r="B416" s="40"/>
      <c r="C416" s="41"/>
      <c r="D416" s="218" t="s">
        <v>148</v>
      </c>
      <c r="E416" s="41"/>
      <c r="F416" s="219" t="s">
        <v>846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148</v>
      </c>
      <c r="AU416" s="18" t="s">
        <v>146</v>
      </c>
    </row>
    <row r="417" s="2" customFormat="1" ht="16.5" customHeight="1">
      <c r="A417" s="39"/>
      <c r="B417" s="40"/>
      <c r="C417" s="256" t="s">
        <v>847</v>
      </c>
      <c r="D417" s="256" t="s">
        <v>265</v>
      </c>
      <c r="E417" s="257" t="s">
        <v>848</v>
      </c>
      <c r="F417" s="258" t="s">
        <v>849</v>
      </c>
      <c r="G417" s="259" t="s">
        <v>154</v>
      </c>
      <c r="H417" s="260">
        <v>5</v>
      </c>
      <c r="I417" s="261"/>
      <c r="J417" s="262">
        <f>ROUND(I417*H417,2)</f>
        <v>0</v>
      </c>
      <c r="K417" s="258" t="s">
        <v>19</v>
      </c>
      <c r="L417" s="263"/>
      <c r="M417" s="264" t="s">
        <v>19</v>
      </c>
      <c r="N417" s="265" t="s">
        <v>47</v>
      </c>
      <c r="O417" s="85"/>
      <c r="P417" s="214">
        <f>O417*H417</f>
        <v>0</v>
      </c>
      <c r="Q417" s="214">
        <v>5.0000000000000002E-05</v>
      </c>
      <c r="R417" s="214">
        <f>Q417*H417</f>
        <v>0.00025000000000000001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343</v>
      </c>
      <c r="AT417" s="216" t="s">
        <v>265</v>
      </c>
      <c r="AU417" s="216" t="s">
        <v>146</v>
      </c>
      <c r="AY417" s="18" t="s">
        <v>137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146</v>
      </c>
      <c r="BK417" s="217">
        <f>ROUND(I417*H417,2)</f>
        <v>0</v>
      </c>
      <c r="BL417" s="18" t="s">
        <v>241</v>
      </c>
      <c r="BM417" s="216" t="s">
        <v>850</v>
      </c>
    </row>
    <row r="418" s="2" customFormat="1" ht="24.15" customHeight="1">
      <c r="A418" s="39"/>
      <c r="B418" s="40"/>
      <c r="C418" s="205" t="s">
        <v>851</v>
      </c>
      <c r="D418" s="205" t="s">
        <v>140</v>
      </c>
      <c r="E418" s="206" t="s">
        <v>852</v>
      </c>
      <c r="F418" s="207" t="s">
        <v>853</v>
      </c>
      <c r="G418" s="208" t="s">
        <v>154</v>
      </c>
      <c r="H418" s="209">
        <v>65</v>
      </c>
      <c r="I418" s="210"/>
      <c r="J418" s="211">
        <f>ROUND(I418*H418,2)</f>
        <v>0</v>
      </c>
      <c r="K418" s="207" t="s">
        <v>144</v>
      </c>
      <c r="L418" s="45"/>
      <c r="M418" s="212" t="s">
        <v>19</v>
      </c>
      <c r="N418" s="213" t="s">
        <v>47</v>
      </c>
      <c r="O418" s="85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241</v>
      </c>
      <c r="AT418" s="216" t="s">
        <v>140</v>
      </c>
      <c r="AU418" s="216" t="s">
        <v>146</v>
      </c>
      <c r="AY418" s="18" t="s">
        <v>137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146</v>
      </c>
      <c r="BK418" s="217">
        <f>ROUND(I418*H418,2)</f>
        <v>0</v>
      </c>
      <c r="BL418" s="18" t="s">
        <v>241</v>
      </c>
      <c r="BM418" s="216" t="s">
        <v>854</v>
      </c>
    </row>
    <row r="419" s="2" customFormat="1">
      <c r="A419" s="39"/>
      <c r="B419" s="40"/>
      <c r="C419" s="41"/>
      <c r="D419" s="218" t="s">
        <v>148</v>
      </c>
      <c r="E419" s="41"/>
      <c r="F419" s="219" t="s">
        <v>855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148</v>
      </c>
      <c r="AU419" s="18" t="s">
        <v>146</v>
      </c>
    </row>
    <row r="420" s="2" customFormat="1" ht="16.5" customHeight="1">
      <c r="A420" s="39"/>
      <c r="B420" s="40"/>
      <c r="C420" s="256" t="s">
        <v>856</v>
      </c>
      <c r="D420" s="256" t="s">
        <v>265</v>
      </c>
      <c r="E420" s="257" t="s">
        <v>857</v>
      </c>
      <c r="F420" s="258" t="s">
        <v>858</v>
      </c>
      <c r="G420" s="259" t="s">
        <v>154</v>
      </c>
      <c r="H420" s="260">
        <v>65</v>
      </c>
      <c r="I420" s="261"/>
      <c r="J420" s="262">
        <f>ROUND(I420*H420,2)</f>
        <v>0</v>
      </c>
      <c r="K420" s="258" t="s">
        <v>19</v>
      </c>
      <c r="L420" s="263"/>
      <c r="M420" s="264" t="s">
        <v>19</v>
      </c>
      <c r="N420" s="265" t="s">
        <v>47</v>
      </c>
      <c r="O420" s="85"/>
      <c r="P420" s="214">
        <f>O420*H420</f>
        <v>0</v>
      </c>
      <c r="Q420" s="214">
        <v>0.00025000000000000001</v>
      </c>
      <c r="R420" s="214">
        <f>Q420*H420</f>
        <v>0.016250000000000001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343</v>
      </c>
      <c r="AT420" s="216" t="s">
        <v>265</v>
      </c>
      <c r="AU420" s="216" t="s">
        <v>146</v>
      </c>
      <c r="AY420" s="18" t="s">
        <v>137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146</v>
      </c>
      <c r="BK420" s="217">
        <f>ROUND(I420*H420,2)</f>
        <v>0</v>
      </c>
      <c r="BL420" s="18" t="s">
        <v>241</v>
      </c>
      <c r="BM420" s="216" t="s">
        <v>859</v>
      </c>
    </row>
    <row r="421" s="2" customFormat="1" ht="16.5" customHeight="1">
      <c r="A421" s="39"/>
      <c r="B421" s="40"/>
      <c r="C421" s="205" t="s">
        <v>860</v>
      </c>
      <c r="D421" s="205" t="s">
        <v>140</v>
      </c>
      <c r="E421" s="206" t="s">
        <v>861</v>
      </c>
      <c r="F421" s="207" t="s">
        <v>862</v>
      </c>
      <c r="G421" s="208" t="s">
        <v>154</v>
      </c>
      <c r="H421" s="209">
        <v>5</v>
      </c>
      <c r="I421" s="210"/>
      <c r="J421" s="211">
        <f>ROUND(I421*H421,2)</f>
        <v>0</v>
      </c>
      <c r="K421" s="207" t="s">
        <v>144</v>
      </c>
      <c r="L421" s="45"/>
      <c r="M421" s="212" t="s">
        <v>19</v>
      </c>
      <c r="N421" s="213" t="s">
        <v>47</v>
      </c>
      <c r="O421" s="85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241</v>
      </c>
      <c r="AT421" s="216" t="s">
        <v>140</v>
      </c>
      <c r="AU421" s="216" t="s">
        <v>146</v>
      </c>
      <c r="AY421" s="18" t="s">
        <v>137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146</v>
      </c>
      <c r="BK421" s="217">
        <f>ROUND(I421*H421,2)</f>
        <v>0</v>
      </c>
      <c r="BL421" s="18" t="s">
        <v>241</v>
      </c>
      <c r="BM421" s="216" t="s">
        <v>863</v>
      </c>
    </row>
    <row r="422" s="2" customFormat="1">
      <c r="A422" s="39"/>
      <c r="B422" s="40"/>
      <c r="C422" s="41"/>
      <c r="D422" s="218" t="s">
        <v>148</v>
      </c>
      <c r="E422" s="41"/>
      <c r="F422" s="219" t="s">
        <v>864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148</v>
      </c>
      <c r="AU422" s="18" t="s">
        <v>146</v>
      </c>
    </row>
    <row r="423" s="2" customFormat="1" ht="16.5" customHeight="1">
      <c r="A423" s="39"/>
      <c r="B423" s="40"/>
      <c r="C423" s="256" t="s">
        <v>865</v>
      </c>
      <c r="D423" s="256" t="s">
        <v>265</v>
      </c>
      <c r="E423" s="257" t="s">
        <v>866</v>
      </c>
      <c r="F423" s="258" t="s">
        <v>867</v>
      </c>
      <c r="G423" s="259" t="s">
        <v>154</v>
      </c>
      <c r="H423" s="260">
        <v>5</v>
      </c>
      <c r="I423" s="261"/>
      <c r="J423" s="262">
        <f>ROUND(I423*H423,2)</f>
        <v>0</v>
      </c>
      <c r="K423" s="258" t="s">
        <v>19</v>
      </c>
      <c r="L423" s="263"/>
      <c r="M423" s="264" t="s">
        <v>19</v>
      </c>
      <c r="N423" s="265" t="s">
        <v>47</v>
      </c>
      <c r="O423" s="85"/>
      <c r="P423" s="214">
        <f>O423*H423</f>
        <v>0</v>
      </c>
      <c r="Q423" s="214">
        <v>0.00014999999999999999</v>
      </c>
      <c r="R423" s="214">
        <f>Q423*H423</f>
        <v>0.00074999999999999991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343</v>
      </c>
      <c r="AT423" s="216" t="s">
        <v>265</v>
      </c>
      <c r="AU423" s="216" t="s">
        <v>146</v>
      </c>
      <c r="AY423" s="18" t="s">
        <v>137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146</v>
      </c>
      <c r="BK423" s="217">
        <f>ROUND(I423*H423,2)</f>
        <v>0</v>
      </c>
      <c r="BL423" s="18" t="s">
        <v>241</v>
      </c>
      <c r="BM423" s="216" t="s">
        <v>868</v>
      </c>
    </row>
    <row r="424" s="2" customFormat="1" ht="24.15" customHeight="1">
      <c r="A424" s="39"/>
      <c r="B424" s="40"/>
      <c r="C424" s="205" t="s">
        <v>869</v>
      </c>
      <c r="D424" s="205" t="s">
        <v>140</v>
      </c>
      <c r="E424" s="206" t="s">
        <v>870</v>
      </c>
      <c r="F424" s="207" t="s">
        <v>871</v>
      </c>
      <c r="G424" s="208" t="s">
        <v>154</v>
      </c>
      <c r="H424" s="209">
        <v>25</v>
      </c>
      <c r="I424" s="210"/>
      <c r="J424" s="211">
        <f>ROUND(I424*H424,2)</f>
        <v>0</v>
      </c>
      <c r="K424" s="207" t="s">
        <v>144</v>
      </c>
      <c r="L424" s="45"/>
      <c r="M424" s="212" t="s">
        <v>19</v>
      </c>
      <c r="N424" s="213" t="s">
        <v>47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241</v>
      </c>
      <c r="AT424" s="216" t="s">
        <v>140</v>
      </c>
      <c r="AU424" s="216" t="s">
        <v>146</v>
      </c>
      <c r="AY424" s="18" t="s">
        <v>137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146</v>
      </c>
      <c r="BK424" s="217">
        <f>ROUND(I424*H424,2)</f>
        <v>0</v>
      </c>
      <c r="BL424" s="18" t="s">
        <v>241</v>
      </c>
      <c r="BM424" s="216" t="s">
        <v>872</v>
      </c>
    </row>
    <row r="425" s="2" customFormat="1">
      <c r="A425" s="39"/>
      <c r="B425" s="40"/>
      <c r="C425" s="41"/>
      <c r="D425" s="218" t="s">
        <v>148</v>
      </c>
      <c r="E425" s="41"/>
      <c r="F425" s="219" t="s">
        <v>873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148</v>
      </c>
      <c r="AU425" s="18" t="s">
        <v>146</v>
      </c>
    </row>
    <row r="426" s="2" customFormat="1" ht="16.5" customHeight="1">
      <c r="A426" s="39"/>
      <c r="B426" s="40"/>
      <c r="C426" s="256" t="s">
        <v>874</v>
      </c>
      <c r="D426" s="256" t="s">
        <v>265</v>
      </c>
      <c r="E426" s="257" t="s">
        <v>875</v>
      </c>
      <c r="F426" s="258" t="s">
        <v>876</v>
      </c>
      <c r="G426" s="259" t="s">
        <v>154</v>
      </c>
      <c r="H426" s="260">
        <v>25</v>
      </c>
      <c r="I426" s="261"/>
      <c r="J426" s="262">
        <f>ROUND(I426*H426,2)</f>
        <v>0</v>
      </c>
      <c r="K426" s="258" t="s">
        <v>19</v>
      </c>
      <c r="L426" s="263"/>
      <c r="M426" s="264" t="s">
        <v>19</v>
      </c>
      <c r="N426" s="265" t="s">
        <v>47</v>
      </c>
      <c r="O426" s="85"/>
      <c r="P426" s="214">
        <f>O426*H426</f>
        <v>0</v>
      </c>
      <c r="Q426" s="214">
        <v>0.0040000000000000001</v>
      </c>
      <c r="R426" s="214">
        <f>Q426*H426</f>
        <v>0.10000000000000001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343</v>
      </c>
      <c r="AT426" s="216" t="s">
        <v>265</v>
      </c>
      <c r="AU426" s="216" t="s">
        <v>146</v>
      </c>
      <c r="AY426" s="18" t="s">
        <v>137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146</v>
      </c>
      <c r="BK426" s="217">
        <f>ROUND(I426*H426,2)</f>
        <v>0</v>
      </c>
      <c r="BL426" s="18" t="s">
        <v>241</v>
      </c>
      <c r="BM426" s="216" t="s">
        <v>877</v>
      </c>
    </row>
    <row r="427" s="2" customFormat="1" ht="24.15" customHeight="1">
      <c r="A427" s="39"/>
      <c r="B427" s="40"/>
      <c r="C427" s="205" t="s">
        <v>878</v>
      </c>
      <c r="D427" s="205" t="s">
        <v>140</v>
      </c>
      <c r="E427" s="206" t="s">
        <v>870</v>
      </c>
      <c r="F427" s="207" t="s">
        <v>871</v>
      </c>
      <c r="G427" s="208" t="s">
        <v>154</v>
      </c>
      <c r="H427" s="209">
        <v>10</v>
      </c>
      <c r="I427" s="210"/>
      <c r="J427" s="211">
        <f>ROUND(I427*H427,2)</f>
        <v>0</v>
      </c>
      <c r="K427" s="207" t="s">
        <v>144</v>
      </c>
      <c r="L427" s="45"/>
      <c r="M427" s="212" t="s">
        <v>19</v>
      </c>
      <c r="N427" s="213" t="s">
        <v>47</v>
      </c>
      <c r="O427" s="85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241</v>
      </c>
      <c r="AT427" s="216" t="s">
        <v>140</v>
      </c>
      <c r="AU427" s="216" t="s">
        <v>146</v>
      </c>
      <c r="AY427" s="18" t="s">
        <v>137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146</v>
      </c>
      <c r="BK427" s="217">
        <f>ROUND(I427*H427,2)</f>
        <v>0</v>
      </c>
      <c r="BL427" s="18" t="s">
        <v>241</v>
      </c>
      <c r="BM427" s="216" t="s">
        <v>879</v>
      </c>
    </row>
    <row r="428" s="2" customFormat="1">
      <c r="A428" s="39"/>
      <c r="B428" s="40"/>
      <c r="C428" s="41"/>
      <c r="D428" s="218" t="s">
        <v>148</v>
      </c>
      <c r="E428" s="41"/>
      <c r="F428" s="219" t="s">
        <v>873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148</v>
      </c>
      <c r="AU428" s="18" t="s">
        <v>146</v>
      </c>
    </row>
    <row r="429" s="2" customFormat="1" ht="16.5" customHeight="1">
      <c r="A429" s="39"/>
      <c r="B429" s="40"/>
      <c r="C429" s="256" t="s">
        <v>880</v>
      </c>
      <c r="D429" s="256" t="s">
        <v>265</v>
      </c>
      <c r="E429" s="257" t="s">
        <v>881</v>
      </c>
      <c r="F429" s="258" t="s">
        <v>882</v>
      </c>
      <c r="G429" s="259" t="s">
        <v>154</v>
      </c>
      <c r="H429" s="260">
        <v>10</v>
      </c>
      <c r="I429" s="261"/>
      <c r="J429" s="262">
        <f>ROUND(I429*H429,2)</f>
        <v>0</v>
      </c>
      <c r="K429" s="258" t="s">
        <v>19</v>
      </c>
      <c r="L429" s="263"/>
      <c r="M429" s="264" t="s">
        <v>19</v>
      </c>
      <c r="N429" s="265" t="s">
        <v>47</v>
      </c>
      <c r="O429" s="85"/>
      <c r="P429" s="214">
        <f>O429*H429</f>
        <v>0</v>
      </c>
      <c r="Q429" s="214">
        <v>0.0040000000000000001</v>
      </c>
      <c r="R429" s="214">
        <f>Q429*H429</f>
        <v>0.040000000000000001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343</v>
      </c>
      <c r="AT429" s="216" t="s">
        <v>265</v>
      </c>
      <c r="AU429" s="216" t="s">
        <v>146</v>
      </c>
      <c r="AY429" s="18" t="s">
        <v>137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146</v>
      </c>
      <c r="BK429" s="217">
        <f>ROUND(I429*H429,2)</f>
        <v>0</v>
      </c>
      <c r="BL429" s="18" t="s">
        <v>241</v>
      </c>
      <c r="BM429" s="216" t="s">
        <v>883</v>
      </c>
    </row>
    <row r="430" s="2" customFormat="1" ht="16.5" customHeight="1">
      <c r="A430" s="39"/>
      <c r="B430" s="40"/>
      <c r="C430" s="205" t="s">
        <v>884</v>
      </c>
      <c r="D430" s="205" t="s">
        <v>140</v>
      </c>
      <c r="E430" s="206" t="s">
        <v>885</v>
      </c>
      <c r="F430" s="207" t="s">
        <v>886</v>
      </c>
      <c r="G430" s="208" t="s">
        <v>154</v>
      </c>
      <c r="H430" s="209">
        <v>5</v>
      </c>
      <c r="I430" s="210"/>
      <c r="J430" s="211">
        <f>ROUND(I430*H430,2)</f>
        <v>0</v>
      </c>
      <c r="K430" s="207" t="s">
        <v>19</v>
      </c>
      <c r="L430" s="45"/>
      <c r="M430" s="212" t="s">
        <v>19</v>
      </c>
      <c r="N430" s="213" t="s">
        <v>47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241</v>
      </c>
      <c r="AT430" s="216" t="s">
        <v>140</v>
      </c>
      <c r="AU430" s="216" t="s">
        <v>146</v>
      </c>
      <c r="AY430" s="18" t="s">
        <v>137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146</v>
      </c>
      <c r="BK430" s="217">
        <f>ROUND(I430*H430,2)</f>
        <v>0</v>
      </c>
      <c r="BL430" s="18" t="s">
        <v>241</v>
      </c>
      <c r="BM430" s="216" t="s">
        <v>887</v>
      </c>
    </row>
    <row r="431" s="2" customFormat="1" ht="16.5" customHeight="1">
      <c r="A431" s="39"/>
      <c r="B431" s="40"/>
      <c r="C431" s="205" t="s">
        <v>888</v>
      </c>
      <c r="D431" s="205" t="s">
        <v>140</v>
      </c>
      <c r="E431" s="206" t="s">
        <v>889</v>
      </c>
      <c r="F431" s="207" t="s">
        <v>890</v>
      </c>
      <c r="G431" s="208" t="s">
        <v>520</v>
      </c>
      <c r="H431" s="209">
        <v>8</v>
      </c>
      <c r="I431" s="210"/>
      <c r="J431" s="211">
        <f>ROUND(I431*H431,2)</f>
        <v>0</v>
      </c>
      <c r="K431" s="207" t="s">
        <v>19</v>
      </c>
      <c r="L431" s="45"/>
      <c r="M431" s="212" t="s">
        <v>19</v>
      </c>
      <c r="N431" s="213" t="s">
        <v>47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241</v>
      </c>
      <c r="AT431" s="216" t="s">
        <v>140</v>
      </c>
      <c r="AU431" s="216" t="s">
        <v>146</v>
      </c>
      <c r="AY431" s="18" t="s">
        <v>137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146</v>
      </c>
      <c r="BK431" s="217">
        <f>ROUND(I431*H431,2)</f>
        <v>0</v>
      </c>
      <c r="BL431" s="18" t="s">
        <v>241</v>
      </c>
      <c r="BM431" s="216" t="s">
        <v>891</v>
      </c>
    </row>
    <row r="432" s="2" customFormat="1" ht="16.5" customHeight="1">
      <c r="A432" s="39"/>
      <c r="B432" s="40"/>
      <c r="C432" s="205" t="s">
        <v>892</v>
      </c>
      <c r="D432" s="205" t="s">
        <v>140</v>
      </c>
      <c r="E432" s="206" t="s">
        <v>893</v>
      </c>
      <c r="F432" s="207" t="s">
        <v>894</v>
      </c>
      <c r="G432" s="208" t="s">
        <v>520</v>
      </c>
      <c r="H432" s="209">
        <v>20</v>
      </c>
      <c r="I432" s="210"/>
      <c r="J432" s="211">
        <f>ROUND(I432*H432,2)</f>
        <v>0</v>
      </c>
      <c r="K432" s="207" t="s">
        <v>19</v>
      </c>
      <c r="L432" s="45"/>
      <c r="M432" s="212" t="s">
        <v>19</v>
      </c>
      <c r="N432" s="213" t="s">
        <v>47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241</v>
      </c>
      <c r="AT432" s="216" t="s">
        <v>140</v>
      </c>
      <c r="AU432" s="216" t="s">
        <v>146</v>
      </c>
      <c r="AY432" s="18" t="s">
        <v>137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146</v>
      </c>
      <c r="BK432" s="217">
        <f>ROUND(I432*H432,2)</f>
        <v>0</v>
      </c>
      <c r="BL432" s="18" t="s">
        <v>241</v>
      </c>
      <c r="BM432" s="216" t="s">
        <v>895</v>
      </c>
    </row>
    <row r="433" s="2" customFormat="1" ht="24.15" customHeight="1">
      <c r="A433" s="39"/>
      <c r="B433" s="40"/>
      <c r="C433" s="205" t="s">
        <v>896</v>
      </c>
      <c r="D433" s="205" t="s">
        <v>140</v>
      </c>
      <c r="E433" s="206" t="s">
        <v>897</v>
      </c>
      <c r="F433" s="207" t="s">
        <v>898</v>
      </c>
      <c r="G433" s="208" t="s">
        <v>285</v>
      </c>
      <c r="H433" s="209">
        <v>0.373</v>
      </c>
      <c r="I433" s="210"/>
      <c r="J433" s="211">
        <f>ROUND(I433*H433,2)</f>
        <v>0</v>
      </c>
      <c r="K433" s="207" t="s">
        <v>144</v>
      </c>
      <c r="L433" s="45"/>
      <c r="M433" s="212" t="s">
        <v>19</v>
      </c>
      <c r="N433" s="213" t="s">
        <v>47</v>
      </c>
      <c r="O433" s="85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241</v>
      </c>
      <c r="AT433" s="216" t="s">
        <v>140</v>
      </c>
      <c r="AU433" s="216" t="s">
        <v>146</v>
      </c>
      <c r="AY433" s="18" t="s">
        <v>137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146</v>
      </c>
      <c r="BK433" s="217">
        <f>ROUND(I433*H433,2)</f>
        <v>0</v>
      </c>
      <c r="BL433" s="18" t="s">
        <v>241</v>
      </c>
      <c r="BM433" s="216" t="s">
        <v>899</v>
      </c>
    </row>
    <row r="434" s="2" customFormat="1">
      <c r="A434" s="39"/>
      <c r="B434" s="40"/>
      <c r="C434" s="41"/>
      <c r="D434" s="218" t="s">
        <v>148</v>
      </c>
      <c r="E434" s="41"/>
      <c r="F434" s="219" t="s">
        <v>900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148</v>
      </c>
      <c r="AU434" s="18" t="s">
        <v>146</v>
      </c>
    </row>
    <row r="435" s="12" customFormat="1" ht="22.8" customHeight="1">
      <c r="A435" s="12"/>
      <c r="B435" s="189"/>
      <c r="C435" s="190"/>
      <c r="D435" s="191" t="s">
        <v>74</v>
      </c>
      <c r="E435" s="203" t="s">
        <v>901</v>
      </c>
      <c r="F435" s="203" t="s">
        <v>902</v>
      </c>
      <c r="G435" s="190"/>
      <c r="H435" s="190"/>
      <c r="I435" s="193"/>
      <c r="J435" s="204">
        <f>BK435</f>
        <v>0</v>
      </c>
      <c r="K435" s="190"/>
      <c r="L435" s="195"/>
      <c r="M435" s="196"/>
      <c r="N435" s="197"/>
      <c r="O435" s="197"/>
      <c r="P435" s="198">
        <f>SUM(P436:P460)</f>
        <v>0</v>
      </c>
      <c r="Q435" s="197"/>
      <c r="R435" s="198">
        <f>SUM(R436:R460)</f>
        <v>0.26583800000000002</v>
      </c>
      <c r="S435" s="197"/>
      <c r="T435" s="199">
        <f>SUM(T436:T460)</f>
        <v>0.43420000000000003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0" t="s">
        <v>146</v>
      </c>
      <c r="AT435" s="201" t="s">
        <v>74</v>
      </c>
      <c r="AU435" s="201" t="s">
        <v>83</v>
      </c>
      <c r="AY435" s="200" t="s">
        <v>137</v>
      </c>
      <c r="BK435" s="202">
        <f>SUM(BK436:BK460)</f>
        <v>0</v>
      </c>
    </row>
    <row r="436" s="2" customFormat="1" ht="16.5" customHeight="1">
      <c r="A436" s="39"/>
      <c r="B436" s="40"/>
      <c r="C436" s="205" t="s">
        <v>903</v>
      </c>
      <c r="D436" s="205" t="s">
        <v>140</v>
      </c>
      <c r="E436" s="206" t="s">
        <v>904</v>
      </c>
      <c r="F436" s="207" t="s">
        <v>905</v>
      </c>
      <c r="G436" s="208" t="s">
        <v>154</v>
      </c>
      <c r="H436" s="209">
        <v>10</v>
      </c>
      <c r="I436" s="210"/>
      <c r="J436" s="211">
        <f>ROUND(I436*H436,2)</f>
        <v>0</v>
      </c>
      <c r="K436" s="207" t="s">
        <v>144</v>
      </c>
      <c r="L436" s="45"/>
      <c r="M436" s="212" t="s">
        <v>19</v>
      </c>
      <c r="N436" s="213" t="s">
        <v>47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0.002</v>
      </c>
      <c r="T436" s="215">
        <f>S436*H436</f>
        <v>0.02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241</v>
      </c>
      <c r="AT436" s="216" t="s">
        <v>140</v>
      </c>
      <c r="AU436" s="216" t="s">
        <v>146</v>
      </c>
      <c r="AY436" s="18" t="s">
        <v>137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146</v>
      </c>
      <c r="BK436" s="217">
        <f>ROUND(I436*H436,2)</f>
        <v>0</v>
      </c>
      <c r="BL436" s="18" t="s">
        <v>241</v>
      </c>
      <c r="BM436" s="216" t="s">
        <v>906</v>
      </c>
    </row>
    <row r="437" s="2" customFormat="1">
      <c r="A437" s="39"/>
      <c r="B437" s="40"/>
      <c r="C437" s="41"/>
      <c r="D437" s="218" t="s">
        <v>148</v>
      </c>
      <c r="E437" s="41"/>
      <c r="F437" s="219" t="s">
        <v>907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148</v>
      </c>
      <c r="AU437" s="18" t="s">
        <v>146</v>
      </c>
    </row>
    <row r="438" s="2" customFormat="1" ht="21.75" customHeight="1">
      <c r="A438" s="39"/>
      <c r="B438" s="40"/>
      <c r="C438" s="205" t="s">
        <v>908</v>
      </c>
      <c r="D438" s="205" t="s">
        <v>140</v>
      </c>
      <c r="E438" s="206" t="s">
        <v>909</v>
      </c>
      <c r="F438" s="207" t="s">
        <v>910</v>
      </c>
      <c r="G438" s="208" t="s">
        <v>154</v>
      </c>
      <c r="H438" s="209">
        <v>5</v>
      </c>
      <c r="I438" s="210"/>
      <c r="J438" s="211">
        <f>ROUND(I438*H438,2)</f>
        <v>0</v>
      </c>
      <c r="K438" s="207" t="s">
        <v>144</v>
      </c>
      <c r="L438" s="45"/>
      <c r="M438" s="212" t="s">
        <v>19</v>
      </c>
      <c r="N438" s="213" t="s">
        <v>47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241</v>
      </c>
      <c r="AT438" s="216" t="s">
        <v>140</v>
      </c>
      <c r="AU438" s="216" t="s">
        <v>146</v>
      </c>
      <c r="AY438" s="18" t="s">
        <v>137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146</v>
      </c>
      <c r="BK438" s="217">
        <f>ROUND(I438*H438,2)</f>
        <v>0</v>
      </c>
      <c r="BL438" s="18" t="s">
        <v>241</v>
      </c>
      <c r="BM438" s="216" t="s">
        <v>911</v>
      </c>
    </row>
    <row r="439" s="2" customFormat="1">
      <c r="A439" s="39"/>
      <c r="B439" s="40"/>
      <c r="C439" s="41"/>
      <c r="D439" s="218" t="s">
        <v>148</v>
      </c>
      <c r="E439" s="41"/>
      <c r="F439" s="219" t="s">
        <v>912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148</v>
      </c>
      <c r="AU439" s="18" t="s">
        <v>146</v>
      </c>
    </row>
    <row r="440" s="2" customFormat="1" ht="16.5" customHeight="1">
      <c r="A440" s="39"/>
      <c r="B440" s="40"/>
      <c r="C440" s="256" t="s">
        <v>913</v>
      </c>
      <c r="D440" s="256" t="s">
        <v>265</v>
      </c>
      <c r="E440" s="257" t="s">
        <v>914</v>
      </c>
      <c r="F440" s="258" t="s">
        <v>915</v>
      </c>
      <c r="G440" s="259" t="s">
        <v>154</v>
      </c>
      <c r="H440" s="260">
        <v>5</v>
      </c>
      <c r="I440" s="261"/>
      <c r="J440" s="262">
        <f>ROUND(I440*H440,2)</f>
        <v>0</v>
      </c>
      <c r="K440" s="258" t="s">
        <v>19</v>
      </c>
      <c r="L440" s="263"/>
      <c r="M440" s="264" t="s">
        <v>19</v>
      </c>
      <c r="N440" s="265" t="s">
        <v>47</v>
      </c>
      <c r="O440" s="85"/>
      <c r="P440" s="214">
        <f>O440*H440</f>
        <v>0</v>
      </c>
      <c r="Q440" s="214">
        <v>0.02</v>
      </c>
      <c r="R440" s="214">
        <f>Q440*H440</f>
        <v>0.10000000000000001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343</v>
      </c>
      <c r="AT440" s="216" t="s">
        <v>265</v>
      </c>
      <c r="AU440" s="216" t="s">
        <v>146</v>
      </c>
      <c r="AY440" s="18" t="s">
        <v>137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146</v>
      </c>
      <c r="BK440" s="217">
        <f>ROUND(I440*H440,2)</f>
        <v>0</v>
      </c>
      <c r="BL440" s="18" t="s">
        <v>241</v>
      </c>
      <c r="BM440" s="216" t="s">
        <v>916</v>
      </c>
    </row>
    <row r="441" s="2" customFormat="1" ht="16.5" customHeight="1">
      <c r="A441" s="39"/>
      <c r="B441" s="40"/>
      <c r="C441" s="205" t="s">
        <v>917</v>
      </c>
      <c r="D441" s="205" t="s">
        <v>140</v>
      </c>
      <c r="E441" s="206" t="s">
        <v>918</v>
      </c>
      <c r="F441" s="207" t="s">
        <v>919</v>
      </c>
      <c r="G441" s="208" t="s">
        <v>154</v>
      </c>
      <c r="H441" s="209">
        <v>5</v>
      </c>
      <c r="I441" s="210"/>
      <c r="J441" s="211">
        <f>ROUND(I441*H441,2)</f>
        <v>0</v>
      </c>
      <c r="K441" s="207" t="s">
        <v>19</v>
      </c>
      <c r="L441" s="45"/>
      <c r="M441" s="212" t="s">
        <v>19</v>
      </c>
      <c r="N441" s="213" t="s">
        <v>47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241</v>
      </c>
      <c r="AT441" s="216" t="s">
        <v>140</v>
      </c>
      <c r="AU441" s="216" t="s">
        <v>146</v>
      </c>
      <c r="AY441" s="18" t="s">
        <v>137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146</v>
      </c>
      <c r="BK441" s="217">
        <f>ROUND(I441*H441,2)</f>
        <v>0</v>
      </c>
      <c r="BL441" s="18" t="s">
        <v>241</v>
      </c>
      <c r="BM441" s="216" t="s">
        <v>920</v>
      </c>
    </row>
    <row r="442" s="2" customFormat="1" ht="16.5" customHeight="1">
      <c r="A442" s="39"/>
      <c r="B442" s="40"/>
      <c r="C442" s="256" t="s">
        <v>921</v>
      </c>
      <c r="D442" s="256" t="s">
        <v>265</v>
      </c>
      <c r="E442" s="257" t="s">
        <v>922</v>
      </c>
      <c r="F442" s="258" t="s">
        <v>923</v>
      </c>
      <c r="G442" s="259" t="s">
        <v>154</v>
      </c>
      <c r="H442" s="260">
        <v>5</v>
      </c>
      <c r="I442" s="261"/>
      <c r="J442" s="262">
        <f>ROUND(I442*H442,2)</f>
        <v>0</v>
      </c>
      <c r="K442" s="258" t="s">
        <v>19</v>
      </c>
      <c r="L442" s="263"/>
      <c r="M442" s="264" t="s">
        <v>19</v>
      </c>
      <c r="N442" s="265" t="s">
        <v>47</v>
      </c>
      <c r="O442" s="85"/>
      <c r="P442" s="214">
        <f>O442*H442</f>
        <v>0</v>
      </c>
      <c r="Q442" s="214">
        <v>0.0016000000000000001</v>
      </c>
      <c r="R442" s="214">
        <f>Q442*H442</f>
        <v>0.0080000000000000002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343</v>
      </c>
      <c r="AT442" s="216" t="s">
        <v>265</v>
      </c>
      <c r="AU442" s="216" t="s">
        <v>146</v>
      </c>
      <c r="AY442" s="18" t="s">
        <v>137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146</v>
      </c>
      <c r="BK442" s="217">
        <f>ROUND(I442*H442,2)</f>
        <v>0</v>
      </c>
      <c r="BL442" s="18" t="s">
        <v>241</v>
      </c>
      <c r="BM442" s="216" t="s">
        <v>924</v>
      </c>
    </row>
    <row r="443" s="2" customFormat="1" ht="16.5" customHeight="1">
      <c r="A443" s="39"/>
      <c r="B443" s="40"/>
      <c r="C443" s="205" t="s">
        <v>925</v>
      </c>
      <c r="D443" s="205" t="s">
        <v>140</v>
      </c>
      <c r="E443" s="206" t="s">
        <v>926</v>
      </c>
      <c r="F443" s="207" t="s">
        <v>927</v>
      </c>
      <c r="G443" s="208" t="s">
        <v>154</v>
      </c>
      <c r="H443" s="209">
        <v>10</v>
      </c>
      <c r="I443" s="210"/>
      <c r="J443" s="211">
        <f>ROUND(I443*H443,2)</f>
        <v>0</v>
      </c>
      <c r="K443" s="207" t="s">
        <v>19</v>
      </c>
      <c r="L443" s="45"/>
      <c r="M443" s="212" t="s">
        <v>19</v>
      </c>
      <c r="N443" s="213" t="s">
        <v>47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241</v>
      </c>
      <c r="AT443" s="216" t="s">
        <v>140</v>
      </c>
      <c r="AU443" s="216" t="s">
        <v>146</v>
      </c>
      <c r="AY443" s="18" t="s">
        <v>137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146</v>
      </c>
      <c r="BK443" s="217">
        <f>ROUND(I443*H443,2)</f>
        <v>0</v>
      </c>
      <c r="BL443" s="18" t="s">
        <v>241</v>
      </c>
      <c r="BM443" s="216" t="s">
        <v>928</v>
      </c>
    </row>
    <row r="444" s="2" customFormat="1" ht="16.5" customHeight="1">
      <c r="A444" s="39"/>
      <c r="B444" s="40"/>
      <c r="C444" s="205" t="s">
        <v>929</v>
      </c>
      <c r="D444" s="205" t="s">
        <v>140</v>
      </c>
      <c r="E444" s="206" t="s">
        <v>930</v>
      </c>
      <c r="F444" s="207" t="s">
        <v>931</v>
      </c>
      <c r="G444" s="208" t="s">
        <v>154</v>
      </c>
      <c r="H444" s="209">
        <v>5</v>
      </c>
      <c r="I444" s="210"/>
      <c r="J444" s="211">
        <f>ROUND(I444*H444,2)</f>
        <v>0</v>
      </c>
      <c r="K444" s="207" t="s">
        <v>19</v>
      </c>
      <c r="L444" s="45"/>
      <c r="M444" s="212" t="s">
        <v>19</v>
      </c>
      <c r="N444" s="213" t="s">
        <v>47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241</v>
      </c>
      <c r="AT444" s="216" t="s">
        <v>140</v>
      </c>
      <c r="AU444" s="216" t="s">
        <v>146</v>
      </c>
      <c r="AY444" s="18" t="s">
        <v>137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146</v>
      </c>
      <c r="BK444" s="217">
        <f>ROUND(I444*H444,2)</f>
        <v>0</v>
      </c>
      <c r="BL444" s="18" t="s">
        <v>241</v>
      </c>
      <c r="BM444" s="216" t="s">
        <v>932</v>
      </c>
    </row>
    <row r="445" s="2" customFormat="1" ht="16.5" customHeight="1">
      <c r="A445" s="39"/>
      <c r="B445" s="40"/>
      <c r="C445" s="205" t="s">
        <v>933</v>
      </c>
      <c r="D445" s="205" t="s">
        <v>140</v>
      </c>
      <c r="E445" s="206" t="s">
        <v>934</v>
      </c>
      <c r="F445" s="207" t="s">
        <v>935</v>
      </c>
      <c r="G445" s="208" t="s">
        <v>154</v>
      </c>
      <c r="H445" s="209">
        <v>10</v>
      </c>
      <c r="I445" s="210"/>
      <c r="J445" s="211">
        <f>ROUND(I445*H445,2)</f>
        <v>0</v>
      </c>
      <c r="K445" s="207" t="s">
        <v>19</v>
      </c>
      <c r="L445" s="45"/>
      <c r="M445" s="212" t="s">
        <v>19</v>
      </c>
      <c r="N445" s="213" t="s">
        <v>47</v>
      </c>
      <c r="O445" s="85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241</v>
      </c>
      <c r="AT445" s="216" t="s">
        <v>140</v>
      </c>
      <c r="AU445" s="216" t="s">
        <v>146</v>
      </c>
      <c r="AY445" s="18" t="s">
        <v>137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146</v>
      </c>
      <c r="BK445" s="217">
        <f>ROUND(I445*H445,2)</f>
        <v>0</v>
      </c>
      <c r="BL445" s="18" t="s">
        <v>241</v>
      </c>
      <c r="BM445" s="216" t="s">
        <v>936</v>
      </c>
    </row>
    <row r="446" s="2" customFormat="1" ht="16.5" customHeight="1">
      <c r="A446" s="39"/>
      <c r="B446" s="40"/>
      <c r="C446" s="205" t="s">
        <v>937</v>
      </c>
      <c r="D446" s="205" t="s">
        <v>140</v>
      </c>
      <c r="E446" s="206" t="s">
        <v>938</v>
      </c>
      <c r="F446" s="207" t="s">
        <v>939</v>
      </c>
      <c r="G446" s="208" t="s">
        <v>154</v>
      </c>
      <c r="H446" s="209">
        <v>1</v>
      </c>
      <c r="I446" s="210"/>
      <c r="J446" s="211">
        <f>ROUND(I446*H446,2)</f>
        <v>0</v>
      </c>
      <c r="K446" s="207" t="s">
        <v>19</v>
      </c>
      <c r="L446" s="45"/>
      <c r="M446" s="212" t="s">
        <v>19</v>
      </c>
      <c r="N446" s="213" t="s">
        <v>47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241</v>
      </c>
      <c r="AT446" s="216" t="s">
        <v>140</v>
      </c>
      <c r="AU446" s="216" t="s">
        <v>146</v>
      </c>
      <c r="AY446" s="18" t="s">
        <v>137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146</v>
      </c>
      <c r="BK446" s="217">
        <f>ROUND(I446*H446,2)</f>
        <v>0</v>
      </c>
      <c r="BL446" s="18" t="s">
        <v>241</v>
      </c>
      <c r="BM446" s="216" t="s">
        <v>940</v>
      </c>
    </row>
    <row r="447" s="2" customFormat="1" ht="16.5" customHeight="1">
      <c r="A447" s="39"/>
      <c r="B447" s="40"/>
      <c r="C447" s="205" t="s">
        <v>941</v>
      </c>
      <c r="D447" s="205" t="s">
        <v>140</v>
      </c>
      <c r="E447" s="206" t="s">
        <v>942</v>
      </c>
      <c r="F447" s="207" t="s">
        <v>943</v>
      </c>
      <c r="G447" s="208" t="s">
        <v>154</v>
      </c>
      <c r="H447" s="209">
        <v>5</v>
      </c>
      <c r="I447" s="210"/>
      <c r="J447" s="211">
        <f>ROUND(I447*H447,2)</f>
        <v>0</v>
      </c>
      <c r="K447" s="207" t="s">
        <v>19</v>
      </c>
      <c r="L447" s="45"/>
      <c r="M447" s="212" t="s">
        <v>19</v>
      </c>
      <c r="N447" s="213" t="s">
        <v>47</v>
      </c>
      <c r="O447" s="85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241</v>
      </c>
      <c r="AT447" s="216" t="s">
        <v>140</v>
      </c>
      <c r="AU447" s="216" t="s">
        <v>146</v>
      </c>
      <c r="AY447" s="18" t="s">
        <v>137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146</v>
      </c>
      <c r="BK447" s="217">
        <f>ROUND(I447*H447,2)</f>
        <v>0</v>
      </c>
      <c r="BL447" s="18" t="s">
        <v>241</v>
      </c>
      <c r="BM447" s="216" t="s">
        <v>944</v>
      </c>
    </row>
    <row r="448" s="2" customFormat="1" ht="16.5" customHeight="1">
      <c r="A448" s="39"/>
      <c r="B448" s="40"/>
      <c r="C448" s="205" t="s">
        <v>945</v>
      </c>
      <c r="D448" s="205" t="s">
        <v>140</v>
      </c>
      <c r="E448" s="206" t="s">
        <v>946</v>
      </c>
      <c r="F448" s="207" t="s">
        <v>947</v>
      </c>
      <c r="G448" s="208" t="s">
        <v>154</v>
      </c>
      <c r="H448" s="209">
        <v>5</v>
      </c>
      <c r="I448" s="210"/>
      <c r="J448" s="211">
        <f>ROUND(I448*H448,2)</f>
        <v>0</v>
      </c>
      <c r="K448" s="207" t="s">
        <v>19</v>
      </c>
      <c r="L448" s="45"/>
      <c r="M448" s="212" t="s">
        <v>19</v>
      </c>
      <c r="N448" s="213" t="s">
        <v>47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241</v>
      </c>
      <c r="AT448" s="216" t="s">
        <v>140</v>
      </c>
      <c r="AU448" s="216" t="s">
        <v>146</v>
      </c>
      <c r="AY448" s="18" t="s">
        <v>137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146</v>
      </c>
      <c r="BK448" s="217">
        <f>ROUND(I448*H448,2)</f>
        <v>0</v>
      </c>
      <c r="BL448" s="18" t="s">
        <v>241</v>
      </c>
      <c r="BM448" s="216" t="s">
        <v>948</v>
      </c>
    </row>
    <row r="449" s="2" customFormat="1" ht="16.5" customHeight="1">
      <c r="A449" s="39"/>
      <c r="B449" s="40"/>
      <c r="C449" s="205" t="s">
        <v>949</v>
      </c>
      <c r="D449" s="205" t="s">
        <v>140</v>
      </c>
      <c r="E449" s="206" t="s">
        <v>950</v>
      </c>
      <c r="F449" s="207" t="s">
        <v>951</v>
      </c>
      <c r="G449" s="208" t="s">
        <v>154</v>
      </c>
      <c r="H449" s="209">
        <v>1</v>
      </c>
      <c r="I449" s="210"/>
      <c r="J449" s="211">
        <f>ROUND(I449*H449,2)</f>
        <v>0</v>
      </c>
      <c r="K449" s="207" t="s">
        <v>19</v>
      </c>
      <c r="L449" s="45"/>
      <c r="M449" s="212" t="s">
        <v>19</v>
      </c>
      <c r="N449" s="213" t="s">
        <v>47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241</v>
      </c>
      <c r="AT449" s="216" t="s">
        <v>140</v>
      </c>
      <c r="AU449" s="216" t="s">
        <v>146</v>
      </c>
      <c r="AY449" s="18" t="s">
        <v>137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146</v>
      </c>
      <c r="BK449" s="217">
        <f>ROUND(I449*H449,2)</f>
        <v>0</v>
      </c>
      <c r="BL449" s="18" t="s">
        <v>241</v>
      </c>
      <c r="BM449" s="216" t="s">
        <v>952</v>
      </c>
    </row>
    <row r="450" s="2" customFormat="1" ht="24.15" customHeight="1">
      <c r="A450" s="39"/>
      <c r="B450" s="40"/>
      <c r="C450" s="205" t="s">
        <v>953</v>
      </c>
      <c r="D450" s="205" t="s">
        <v>140</v>
      </c>
      <c r="E450" s="206" t="s">
        <v>954</v>
      </c>
      <c r="F450" s="207" t="s">
        <v>955</v>
      </c>
      <c r="G450" s="208" t="s">
        <v>203</v>
      </c>
      <c r="H450" s="209">
        <v>10</v>
      </c>
      <c r="I450" s="210"/>
      <c r="J450" s="211">
        <f>ROUND(I450*H450,2)</f>
        <v>0</v>
      </c>
      <c r="K450" s="207" t="s">
        <v>144</v>
      </c>
      <c r="L450" s="45"/>
      <c r="M450" s="212" t="s">
        <v>19</v>
      </c>
      <c r="N450" s="213" t="s">
        <v>47</v>
      </c>
      <c r="O450" s="85"/>
      <c r="P450" s="214">
        <f>O450*H450</f>
        <v>0</v>
      </c>
      <c r="Q450" s="214">
        <v>0.001665</v>
      </c>
      <c r="R450" s="214">
        <f>Q450*H450</f>
        <v>0.016650000000000002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145</v>
      </c>
      <c r="AT450" s="216" t="s">
        <v>140</v>
      </c>
      <c r="AU450" s="216" t="s">
        <v>146</v>
      </c>
      <c r="AY450" s="18" t="s">
        <v>137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146</v>
      </c>
      <c r="BK450" s="217">
        <f>ROUND(I450*H450,2)</f>
        <v>0</v>
      </c>
      <c r="BL450" s="18" t="s">
        <v>145</v>
      </c>
      <c r="BM450" s="216" t="s">
        <v>956</v>
      </c>
    </row>
    <row r="451" s="2" customFormat="1">
      <c r="A451" s="39"/>
      <c r="B451" s="40"/>
      <c r="C451" s="41"/>
      <c r="D451" s="218" t="s">
        <v>148</v>
      </c>
      <c r="E451" s="41"/>
      <c r="F451" s="219" t="s">
        <v>957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148</v>
      </c>
      <c r="AU451" s="18" t="s">
        <v>146</v>
      </c>
    </row>
    <row r="452" s="2" customFormat="1" ht="24.15" customHeight="1">
      <c r="A452" s="39"/>
      <c r="B452" s="40"/>
      <c r="C452" s="205" t="s">
        <v>958</v>
      </c>
      <c r="D452" s="205" t="s">
        <v>140</v>
      </c>
      <c r="E452" s="206" t="s">
        <v>959</v>
      </c>
      <c r="F452" s="207" t="s">
        <v>960</v>
      </c>
      <c r="G452" s="208" t="s">
        <v>203</v>
      </c>
      <c r="H452" s="209">
        <v>16</v>
      </c>
      <c r="I452" s="210"/>
      <c r="J452" s="211">
        <f>ROUND(I452*H452,2)</f>
        <v>0</v>
      </c>
      <c r="K452" s="207" t="s">
        <v>144</v>
      </c>
      <c r="L452" s="45"/>
      <c r="M452" s="212" t="s">
        <v>19</v>
      </c>
      <c r="N452" s="213" t="s">
        <v>47</v>
      </c>
      <c r="O452" s="85"/>
      <c r="P452" s="214">
        <f>O452*H452</f>
        <v>0</v>
      </c>
      <c r="Q452" s="214">
        <v>0.0034429999999999999</v>
      </c>
      <c r="R452" s="214">
        <f>Q452*H452</f>
        <v>0.055087999999999998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241</v>
      </c>
      <c r="AT452" s="216" t="s">
        <v>140</v>
      </c>
      <c r="AU452" s="216" t="s">
        <v>146</v>
      </c>
      <c r="AY452" s="18" t="s">
        <v>137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146</v>
      </c>
      <c r="BK452" s="217">
        <f>ROUND(I452*H452,2)</f>
        <v>0</v>
      </c>
      <c r="BL452" s="18" t="s">
        <v>241</v>
      </c>
      <c r="BM452" s="216" t="s">
        <v>961</v>
      </c>
    </row>
    <row r="453" s="2" customFormat="1">
      <c r="A453" s="39"/>
      <c r="B453" s="40"/>
      <c r="C453" s="41"/>
      <c r="D453" s="218" t="s">
        <v>148</v>
      </c>
      <c r="E453" s="41"/>
      <c r="F453" s="219" t="s">
        <v>962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148</v>
      </c>
      <c r="AU453" s="18" t="s">
        <v>146</v>
      </c>
    </row>
    <row r="454" s="2" customFormat="1" ht="16.5" customHeight="1">
      <c r="A454" s="39"/>
      <c r="B454" s="40"/>
      <c r="C454" s="205" t="s">
        <v>963</v>
      </c>
      <c r="D454" s="205" t="s">
        <v>140</v>
      </c>
      <c r="E454" s="206" t="s">
        <v>964</v>
      </c>
      <c r="F454" s="207" t="s">
        <v>965</v>
      </c>
      <c r="G454" s="208" t="s">
        <v>203</v>
      </c>
      <c r="H454" s="209">
        <v>20</v>
      </c>
      <c r="I454" s="210"/>
      <c r="J454" s="211">
        <f>ROUND(I454*H454,2)</f>
        <v>0</v>
      </c>
      <c r="K454" s="207" t="s">
        <v>19</v>
      </c>
      <c r="L454" s="45"/>
      <c r="M454" s="212" t="s">
        <v>19</v>
      </c>
      <c r="N454" s="213" t="s">
        <v>47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0.0082100000000000003</v>
      </c>
      <c r="T454" s="215">
        <f>S454*H454</f>
        <v>0.16420000000000001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241</v>
      </c>
      <c r="AT454" s="216" t="s">
        <v>140</v>
      </c>
      <c r="AU454" s="216" t="s">
        <v>146</v>
      </c>
      <c r="AY454" s="18" t="s">
        <v>137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146</v>
      </c>
      <c r="BK454" s="217">
        <f>ROUND(I454*H454,2)</f>
        <v>0</v>
      </c>
      <c r="BL454" s="18" t="s">
        <v>241</v>
      </c>
      <c r="BM454" s="216" t="s">
        <v>966</v>
      </c>
    </row>
    <row r="455" s="2" customFormat="1" ht="16.5" customHeight="1">
      <c r="A455" s="39"/>
      <c r="B455" s="40"/>
      <c r="C455" s="205" t="s">
        <v>967</v>
      </c>
      <c r="D455" s="205" t="s">
        <v>140</v>
      </c>
      <c r="E455" s="206" t="s">
        <v>968</v>
      </c>
      <c r="F455" s="207" t="s">
        <v>969</v>
      </c>
      <c r="G455" s="208" t="s">
        <v>203</v>
      </c>
      <c r="H455" s="209">
        <v>35</v>
      </c>
      <c r="I455" s="210"/>
      <c r="J455" s="211">
        <f>ROUND(I455*H455,2)</f>
        <v>0</v>
      </c>
      <c r="K455" s="207" t="s">
        <v>144</v>
      </c>
      <c r="L455" s="45"/>
      <c r="M455" s="212" t="s">
        <v>19</v>
      </c>
      <c r="N455" s="213" t="s">
        <v>47</v>
      </c>
      <c r="O455" s="85"/>
      <c r="P455" s="214">
        <f>O455*H455</f>
        <v>0</v>
      </c>
      <c r="Q455" s="214">
        <v>0</v>
      </c>
      <c r="R455" s="214">
        <f>Q455*H455</f>
        <v>0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241</v>
      </c>
      <c r="AT455" s="216" t="s">
        <v>140</v>
      </c>
      <c r="AU455" s="216" t="s">
        <v>146</v>
      </c>
      <c r="AY455" s="18" t="s">
        <v>137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146</v>
      </c>
      <c r="BK455" s="217">
        <f>ROUND(I455*H455,2)</f>
        <v>0</v>
      </c>
      <c r="BL455" s="18" t="s">
        <v>241</v>
      </c>
      <c r="BM455" s="216" t="s">
        <v>970</v>
      </c>
    </row>
    <row r="456" s="2" customFormat="1">
      <c r="A456" s="39"/>
      <c r="B456" s="40"/>
      <c r="C456" s="41"/>
      <c r="D456" s="218" t="s">
        <v>148</v>
      </c>
      <c r="E456" s="41"/>
      <c r="F456" s="219" t="s">
        <v>971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148</v>
      </c>
      <c r="AU456" s="18" t="s">
        <v>146</v>
      </c>
    </row>
    <row r="457" s="2" customFormat="1" ht="16.5" customHeight="1">
      <c r="A457" s="39"/>
      <c r="B457" s="40"/>
      <c r="C457" s="256" t="s">
        <v>972</v>
      </c>
      <c r="D457" s="256" t="s">
        <v>265</v>
      </c>
      <c r="E457" s="257" t="s">
        <v>973</v>
      </c>
      <c r="F457" s="258" t="s">
        <v>974</v>
      </c>
      <c r="G457" s="259" t="s">
        <v>203</v>
      </c>
      <c r="H457" s="260">
        <v>35</v>
      </c>
      <c r="I457" s="261"/>
      <c r="J457" s="262">
        <f>ROUND(I457*H457,2)</f>
        <v>0</v>
      </c>
      <c r="K457" s="258" t="s">
        <v>19</v>
      </c>
      <c r="L457" s="263"/>
      <c r="M457" s="264" t="s">
        <v>19</v>
      </c>
      <c r="N457" s="265" t="s">
        <v>47</v>
      </c>
      <c r="O457" s="85"/>
      <c r="P457" s="214">
        <f>O457*H457</f>
        <v>0</v>
      </c>
      <c r="Q457" s="214">
        <v>0.0024599999999999999</v>
      </c>
      <c r="R457" s="214">
        <f>Q457*H457</f>
        <v>0.086099999999999996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343</v>
      </c>
      <c r="AT457" s="216" t="s">
        <v>265</v>
      </c>
      <c r="AU457" s="216" t="s">
        <v>146</v>
      </c>
      <c r="AY457" s="18" t="s">
        <v>137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146</v>
      </c>
      <c r="BK457" s="217">
        <f>ROUND(I457*H457,2)</f>
        <v>0</v>
      </c>
      <c r="BL457" s="18" t="s">
        <v>241</v>
      </c>
      <c r="BM457" s="216" t="s">
        <v>975</v>
      </c>
    </row>
    <row r="458" s="2" customFormat="1" ht="16.5" customHeight="1">
      <c r="A458" s="39"/>
      <c r="B458" s="40"/>
      <c r="C458" s="205" t="s">
        <v>976</v>
      </c>
      <c r="D458" s="205" t="s">
        <v>140</v>
      </c>
      <c r="E458" s="206" t="s">
        <v>977</v>
      </c>
      <c r="F458" s="207" t="s">
        <v>978</v>
      </c>
      <c r="G458" s="208" t="s">
        <v>154</v>
      </c>
      <c r="H458" s="209">
        <v>1</v>
      </c>
      <c r="I458" s="210"/>
      <c r="J458" s="211">
        <f>ROUND(I458*H458,2)</f>
        <v>0</v>
      </c>
      <c r="K458" s="207" t="s">
        <v>19</v>
      </c>
      <c r="L458" s="45"/>
      <c r="M458" s="212" t="s">
        <v>19</v>
      </c>
      <c r="N458" s="213" t="s">
        <v>47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0.25</v>
      </c>
      <c r="T458" s="215">
        <f>S458*H458</f>
        <v>0.25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241</v>
      </c>
      <c r="AT458" s="216" t="s">
        <v>140</v>
      </c>
      <c r="AU458" s="216" t="s">
        <v>146</v>
      </c>
      <c r="AY458" s="18" t="s">
        <v>137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146</v>
      </c>
      <c r="BK458" s="217">
        <f>ROUND(I458*H458,2)</f>
        <v>0</v>
      </c>
      <c r="BL458" s="18" t="s">
        <v>241</v>
      </c>
      <c r="BM458" s="216" t="s">
        <v>979</v>
      </c>
    </row>
    <row r="459" s="2" customFormat="1" ht="24.15" customHeight="1">
      <c r="A459" s="39"/>
      <c r="B459" s="40"/>
      <c r="C459" s="205" t="s">
        <v>980</v>
      </c>
      <c r="D459" s="205" t="s">
        <v>140</v>
      </c>
      <c r="E459" s="206" t="s">
        <v>981</v>
      </c>
      <c r="F459" s="207" t="s">
        <v>982</v>
      </c>
      <c r="G459" s="208" t="s">
        <v>285</v>
      </c>
      <c r="H459" s="209">
        <v>0.249</v>
      </c>
      <c r="I459" s="210"/>
      <c r="J459" s="211">
        <f>ROUND(I459*H459,2)</f>
        <v>0</v>
      </c>
      <c r="K459" s="207" t="s">
        <v>144</v>
      </c>
      <c r="L459" s="45"/>
      <c r="M459" s="212" t="s">
        <v>19</v>
      </c>
      <c r="N459" s="213" t="s">
        <v>47</v>
      </c>
      <c r="O459" s="85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241</v>
      </c>
      <c r="AT459" s="216" t="s">
        <v>140</v>
      </c>
      <c r="AU459" s="216" t="s">
        <v>146</v>
      </c>
      <c r="AY459" s="18" t="s">
        <v>137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146</v>
      </c>
      <c r="BK459" s="217">
        <f>ROUND(I459*H459,2)</f>
        <v>0</v>
      </c>
      <c r="BL459" s="18" t="s">
        <v>241</v>
      </c>
      <c r="BM459" s="216" t="s">
        <v>983</v>
      </c>
    </row>
    <row r="460" s="2" customFormat="1">
      <c r="A460" s="39"/>
      <c r="B460" s="40"/>
      <c r="C460" s="41"/>
      <c r="D460" s="218" t="s">
        <v>148</v>
      </c>
      <c r="E460" s="41"/>
      <c r="F460" s="219" t="s">
        <v>984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148</v>
      </c>
      <c r="AU460" s="18" t="s">
        <v>146</v>
      </c>
    </row>
    <row r="461" s="12" customFormat="1" ht="22.8" customHeight="1">
      <c r="A461" s="12"/>
      <c r="B461" s="189"/>
      <c r="C461" s="190"/>
      <c r="D461" s="191" t="s">
        <v>74</v>
      </c>
      <c r="E461" s="203" t="s">
        <v>985</v>
      </c>
      <c r="F461" s="203" t="s">
        <v>986</v>
      </c>
      <c r="G461" s="190"/>
      <c r="H461" s="190"/>
      <c r="I461" s="193"/>
      <c r="J461" s="204">
        <f>BK461</f>
        <v>0</v>
      </c>
      <c r="K461" s="190"/>
      <c r="L461" s="195"/>
      <c r="M461" s="196"/>
      <c r="N461" s="197"/>
      <c r="O461" s="197"/>
      <c r="P461" s="198">
        <f>SUM(P462:P470)</f>
        <v>0</v>
      </c>
      <c r="Q461" s="197"/>
      <c r="R461" s="198">
        <f>SUM(R462:R470)</f>
        <v>0.46835073999999999</v>
      </c>
      <c r="S461" s="197"/>
      <c r="T461" s="199">
        <f>SUM(T462:T470)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0" t="s">
        <v>146</v>
      </c>
      <c r="AT461" s="201" t="s">
        <v>74</v>
      </c>
      <c r="AU461" s="201" t="s">
        <v>83</v>
      </c>
      <c r="AY461" s="200" t="s">
        <v>137</v>
      </c>
      <c r="BK461" s="202">
        <f>SUM(BK462:BK470)</f>
        <v>0</v>
      </c>
    </row>
    <row r="462" s="2" customFormat="1" ht="24.15" customHeight="1">
      <c r="A462" s="39"/>
      <c r="B462" s="40"/>
      <c r="C462" s="205" t="s">
        <v>987</v>
      </c>
      <c r="D462" s="205" t="s">
        <v>140</v>
      </c>
      <c r="E462" s="206" t="s">
        <v>988</v>
      </c>
      <c r="F462" s="207" t="s">
        <v>989</v>
      </c>
      <c r="G462" s="208" t="s">
        <v>143</v>
      </c>
      <c r="H462" s="209">
        <v>35.75</v>
      </c>
      <c r="I462" s="210"/>
      <c r="J462" s="211">
        <f>ROUND(I462*H462,2)</f>
        <v>0</v>
      </c>
      <c r="K462" s="207" t="s">
        <v>144</v>
      </c>
      <c r="L462" s="45"/>
      <c r="M462" s="212" t="s">
        <v>19</v>
      </c>
      <c r="N462" s="213" t="s">
        <v>47</v>
      </c>
      <c r="O462" s="85"/>
      <c r="P462" s="214">
        <f>O462*H462</f>
        <v>0</v>
      </c>
      <c r="Q462" s="214">
        <v>0.012588719999999999</v>
      </c>
      <c r="R462" s="214">
        <f>Q462*H462</f>
        <v>0.45004674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241</v>
      </c>
      <c r="AT462" s="216" t="s">
        <v>140</v>
      </c>
      <c r="AU462" s="216" t="s">
        <v>146</v>
      </c>
      <c r="AY462" s="18" t="s">
        <v>137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146</v>
      </c>
      <c r="BK462" s="217">
        <f>ROUND(I462*H462,2)</f>
        <v>0</v>
      </c>
      <c r="BL462" s="18" t="s">
        <v>241</v>
      </c>
      <c r="BM462" s="216" t="s">
        <v>990</v>
      </c>
    </row>
    <row r="463" s="2" customFormat="1">
      <c r="A463" s="39"/>
      <c r="B463" s="40"/>
      <c r="C463" s="41"/>
      <c r="D463" s="218" t="s">
        <v>148</v>
      </c>
      <c r="E463" s="41"/>
      <c r="F463" s="219" t="s">
        <v>991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148</v>
      </c>
      <c r="AU463" s="18" t="s">
        <v>146</v>
      </c>
    </row>
    <row r="464" s="13" customFormat="1">
      <c r="A464" s="13"/>
      <c r="B464" s="223"/>
      <c r="C464" s="224"/>
      <c r="D464" s="225" t="s">
        <v>150</v>
      </c>
      <c r="E464" s="226" t="s">
        <v>19</v>
      </c>
      <c r="F464" s="227" t="s">
        <v>430</v>
      </c>
      <c r="G464" s="224"/>
      <c r="H464" s="228">
        <v>35.75</v>
      </c>
      <c r="I464" s="229"/>
      <c r="J464" s="224"/>
      <c r="K464" s="224"/>
      <c r="L464" s="230"/>
      <c r="M464" s="231"/>
      <c r="N464" s="232"/>
      <c r="O464" s="232"/>
      <c r="P464" s="232"/>
      <c r="Q464" s="232"/>
      <c r="R464" s="232"/>
      <c r="S464" s="232"/>
      <c r="T464" s="23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4" t="s">
        <v>150</v>
      </c>
      <c r="AU464" s="234" t="s">
        <v>146</v>
      </c>
      <c r="AV464" s="13" t="s">
        <v>146</v>
      </c>
      <c r="AW464" s="13" t="s">
        <v>36</v>
      </c>
      <c r="AX464" s="13" t="s">
        <v>83</v>
      </c>
      <c r="AY464" s="234" t="s">
        <v>137</v>
      </c>
    </row>
    <row r="465" s="2" customFormat="1" ht="24.15" customHeight="1">
      <c r="A465" s="39"/>
      <c r="B465" s="40"/>
      <c r="C465" s="205" t="s">
        <v>992</v>
      </c>
      <c r="D465" s="205" t="s">
        <v>140</v>
      </c>
      <c r="E465" s="206" t="s">
        <v>993</v>
      </c>
      <c r="F465" s="207" t="s">
        <v>994</v>
      </c>
      <c r="G465" s="208" t="s">
        <v>203</v>
      </c>
      <c r="H465" s="209">
        <v>56.649999999999999</v>
      </c>
      <c r="I465" s="210"/>
      <c r="J465" s="211">
        <f>ROUND(I465*H465,2)</f>
        <v>0</v>
      </c>
      <c r="K465" s="207" t="s">
        <v>215</v>
      </c>
      <c r="L465" s="45"/>
      <c r="M465" s="212" t="s">
        <v>19</v>
      </c>
      <c r="N465" s="213" t="s">
        <v>47</v>
      </c>
      <c r="O465" s="85"/>
      <c r="P465" s="214">
        <f>O465*H465</f>
        <v>0</v>
      </c>
      <c r="Q465" s="214">
        <v>0.00025999999999999998</v>
      </c>
      <c r="R465" s="214">
        <f>Q465*H465</f>
        <v>0.014728999999999999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241</v>
      </c>
      <c r="AT465" s="216" t="s">
        <v>140</v>
      </c>
      <c r="AU465" s="216" t="s">
        <v>146</v>
      </c>
      <c r="AY465" s="18" t="s">
        <v>137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146</v>
      </c>
      <c r="BK465" s="217">
        <f>ROUND(I465*H465,2)</f>
        <v>0</v>
      </c>
      <c r="BL465" s="18" t="s">
        <v>241</v>
      </c>
      <c r="BM465" s="216" t="s">
        <v>995</v>
      </c>
    </row>
    <row r="466" s="13" customFormat="1">
      <c r="A466" s="13"/>
      <c r="B466" s="223"/>
      <c r="C466" s="224"/>
      <c r="D466" s="225" t="s">
        <v>150</v>
      </c>
      <c r="E466" s="226" t="s">
        <v>19</v>
      </c>
      <c r="F466" s="227" t="s">
        <v>996</v>
      </c>
      <c r="G466" s="224"/>
      <c r="H466" s="228">
        <v>56.649999999999999</v>
      </c>
      <c r="I466" s="229"/>
      <c r="J466" s="224"/>
      <c r="K466" s="224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150</v>
      </c>
      <c r="AU466" s="234" t="s">
        <v>146</v>
      </c>
      <c r="AV466" s="13" t="s">
        <v>146</v>
      </c>
      <c r="AW466" s="13" t="s">
        <v>36</v>
      </c>
      <c r="AX466" s="13" t="s">
        <v>83</v>
      </c>
      <c r="AY466" s="234" t="s">
        <v>137</v>
      </c>
    </row>
    <row r="467" s="2" customFormat="1" ht="24.15" customHeight="1">
      <c r="A467" s="39"/>
      <c r="B467" s="40"/>
      <c r="C467" s="205" t="s">
        <v>997</v>
      </c>
      <c r="D467" s="205" t="s">
        <v>140</v>
      </c>
      <c r="E467" s="206" t="s">
        <v>998</v>
      </c>
      <c r="F467" s="207" t="s">
        <v>999</v>
      </c>
      <c r="G467" s="208" t="s">
        <v>143</v>
      </c>
      <c r="H467" s="209">
        <v>35.75</v>
      </c>
      <c r="I467" s="210"/>
      <c r="J467" s="211">
        <f>ROUND(I467*H467,2)</f>
        <v>0</v>
      </c>
      <c r="K467" s="207" t="s">
        <v>144</v>
      </c>
      <c r="L467" s="45"/>
      <c r="M467" s="212" t="s">
        <v>19</v>
      </c>
      <c r="N467" s="213" t="s">
        <v>47</v>
      </c>
      <c r="O467" s="85"/>
      <c r="P467" s="214">
        <f>O467*H467</f>
        <v>0</v>
      </c>
      <c r="Q467" s="214">
        <v>0.00010000000000000001</v>
      </c>
      <c r="R467" s="214">
        <f>Q467*H467</f>
        <v>0.0035750000000000001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241</v>
      </c>
      <c r="AT467" s="216" t="s">
        <v>140</v>
      </c>
      <c r="AU467" s="216" t="s">
        <v>146</v>
      </c>
      <c r="AY467" s="18" t="s">
        <v>137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146</v>
      </c>
      <c r="BK467" s="217">
        <f>ROUND(I467*H467,2)</f>
        <v>0</v>
      </c>
      <c r="BL467" s="18" t="s">
        <v>241</v>
      </c>
      <c r="BM467" s="216" t="s">
        <v>1000</v>
      </c>
    </row>
    <row r="468" s="2" customFormat="1">
      <c r="A468" s="39"/>
      <c r="B468" s="40"/>
      <c r="C468" s="41"/>
      <c r="D468" s="218" t="s">
        <v>148</v>
      </c>
      <c r="E468" s="41"/>
      <c r="F468" s="219" t="s">
        <v>1001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148</v>
      </c>
      <c r="AU468" s="18" t="s">
        <v>146</v>
      </c>
    </row>
    <row r="469" s="2" customFormat="1" ht="24.15" customHeight="1">
      <c r="A469" s="39"/>
      <c r="B469" s="40"/>
      <c r="C469" s="205" t="s">
        <v>1002</v>
      </c>
      <c r="D469" s="205" t="s">
        <v>140</v>
      </c>
      <c r="E469" s="206" t="s">
        <v>1003</v>
      </c>
      <c r="F469" s="207" t="s">
        <v>1004</v>
      </c>
      <c r="G469" s="208" t="s">
        <v>285</v>
      </c>
      <c r="H469" s="209">
        <v>0.46800000000000003</v>
      </c>
      <c r="I469" s="210"/>
      <c r="J469" s="211">
        <f>ROUND(I469*H469,2)</f>
        <v>0</v>
      </c>
      <c r="K469" s="207" t="s">
        <v>144</v>
      </c>
      <c r="L469" s="45"/>
      <c r="M469" s="212" t="s">
        <v>19</v>
      </c>
      <c r="N469" s="213" t="s">
        <v>47</v>
      </c>
      <c r="O469" s="85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241</v>
      </c>
      <c r="AT469" s="216" t="s">
        <v>140</v>
      </c>
      <c r="AU469" s="216" t="s">
        <v>146</v>
      </c>
      <c r="AY469" s="18" t="s">
        <v>137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146</v>
      </c>
      <c r="BK469" s="217">
        <f>ROUND(I469*H469,2)</f>
        <v>0</v>
      </c>
      <c r="BL469" s="18" t="s">
        <v>241</v>
      </c>
      <c r="BM469" s="216" t="s">
        <v>1005</v>
      </c>
    </row>
    <row r="470" s="2" customFormat="1">
      <c r="A470" s="39"/>
      <c r="B470" s="40"/>
      <c r="C470" s="41"/>
      <c r="D470" s="218" t="s">
        <v>148</v>
      </c>
      <c r="E470" s="41"/>
      <c r="F470" s="219" t="s">
        <v>1006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148</v>
      </c>
      <c r="AU470" s="18" t="s">
        <v>146</v>
      </c>
    </row>
    <row r="471" s="12" customFormat="1" ht="22.8" customHeight="1">
      <c r="A471" s="12"/>
      <c r="B471" s="189"/>
      <c r="C471" s="190"/>
      <c r="D471" s="191" t="s">
        <v>74</v>
      </c>
      <c r="E471" s="203" t="s">
        <v>1007</v>
      </c>
      <c r="F471" s="203" t="s">
        <v>1008</v>
      </c>
      <c r="G471" s="190"/>
      <c r="H471" s="190"/>
      <c r="I471" s="193"/>
      <c r="J471" s="204">
        <f>BK471</f>
        <v>0</v>
      </c>
      <c r="K471" s="190"/>
      <c r="L471" s="195"/>
      <c r="M471" s="196"/>
      <c r="N471" s="197"/>
      <c r="O471" s="197"/>
      <c r="P471" s="198">
        <f>SUM(P472:P514)</f>
        <v>0</v>
      </c>
      <c r="Q471" s="197"/>
      <c r="R471" s="198">
        <f>SUM(R472:R514)</f>
        <v>1.9287281250000001</v>
      </c>
      <c r="S471" s="197"/>
      <c r="T471" s="199">
        <f>SUM(T472:T514)</f>
        <v>1.84659716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00" t="s">
        <v>146</v>
      </c>
      <c r="AT471" s="201" t="s">
        <v>74</v>
      </c>
      <c r="AU471" s="201" t="s">
        <v>83</v>
      </c>
      <c r="AY471" s="200" t="s">
        <v>137</v>
      </c>
      <c r="BK471" s="202">
        <f>SUM(BK472:BK514)</f>
        <v>0</v>
      </c>
    </row>
    <row r="472" s="2" customFormat="1" ht="16.5" customHeight="1">
      <c r="A472" s="39"/>
      <c r="B472" s="40"/>
      <c r="C472" s="205" t="s">
        <v>1009</v>
      </c>
      <c r="D472" s="205" t="s">
        <v>140</v>
      </c>
      <c r="E472" s="206" t="s">
        <v>1010</v>
      </c>
      <c r="F472" s="207" t="s">
        <v>1011</v>
      </c>
      <c r="G472" s="208" t="s">
        <v>143</v>
      </c>
      <c r="H472" s="209">
        <v>10.042</v>
      </c>
      <c r="I472" s="210"/>
      <c r="J472" s="211">
        <f>ROUND(I472*H472,2)</f>
        <v>0</v>
      </c>
      <c r="K472" s="207" t="s">
        <v>144</v>
      </c>
      <c r="L472" s="45"/>
      <c r="M472" s="212" t="s">
        <v>19</v>
      </c>
      <c r="N472" s="213" t="s">
        <v>47</v>
      </c>
      <c r="O472" s="85"/>
      <c r="P472" s="214">
        <f>O472*H472</f>
        <v>0</v>
      </c>
      <c r="Q472" s="214">
        <v>0</v>
      </c>
      <c r="R472" s="214">
        <f>Q472*H472</f>
        <v>0</v>
      </c>
      <c r="S472" s="214">
        <v>0.01098</v>
      </c>
      <c r="T472" s="215">
        <f>S472*H472</f>
        <v>0.11026116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241</v>
      </c>
      <c r="AT472" s="216" t="s">
        <v>140</v>
      </c>
      <c r="AU472" s="216" t="s">
        <v>146</v>
      </c>
      <c r="AY472" s="18" t="s">
        <v>137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146</v>
      </c>
      <c r="BK472" s="217">
        <f>ROUND(I472*H472,2)</f>
        <v>0</v>
      </c>
      <c r="BL472" s="18" t="s">
        <v>241</v>
      </c>
      <c r="BM472" s="216" t="s">
        <v>1012</v>
      </c>
    </row>
    <row r="473" s="2" customFormat="1">
      <c r="A473" s="39"/>
      <c r="B473" s="40"/>
      <c r="C473" s="41"/>
      <c r="D473" s="218" t="s">
        <v>148</v>
      </c>
      <c r="E473" s="41"/>
      <c r="F473" s="219" t="s">
        <v>1013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148</v>
      </c>
      <c r="AU473" s="18" t="s">
        <v>146</v>
      </c>
    </row>
    <row r="474" s="14" customFormat="1">
      <c r="A474" s="14"/>
      <c r="B474" s="235"/>
      <c r="C474" s="236"/>
      <c r="D474" s="225" t="s">
        <v>150</v>
      </c>
      <c r="E474" s="237" t="s">
        <v>19</v>
      </c>
      <c r="F474" s="238" t="s">
        <v>1014</v>
      </c>
      <c r="G474" s="236"/>
      <c r="H474" s="237" t="s">
        <v>19</v>
      </c>
      <c r="I474" s="239"/>
      <c r="J474" s="236"/>
      <c r="K474" s="236"/>
      <c r="L474" s="240"/>
      <c r="M474" s="241"/>
      <c r="N474" s="242"/>
      <c r="O474" s="242"/>
      <c r="P474" s="242"/>
      <c r="Q474" s="242"/>
      <c r="R474" s="242"/>
      <c r="S474" s="242"/>
      <c r="T474" s="24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4" t="s">
        <v>150</v>
      </c>
      <c r="AU474" s="244" t="s">
        <v>146</v>
      </c>
      <c r="AV474" s="14" t="s">
        <v>83</v>
      </c>
      <c r="AW474" s="14" t="s">
        <v>36</v>
      </c>
      <c r="AX474" s="14" t="s">
        <v>75</v>
      </c>
      <c r="AY474" s="244" t="s">
        <v>137</v>
      </c>
    </row>
    <row r="475" s="13" customFormat="1">
      <c r="A475" s="13"/>
      <c r="B475" s="223"/>
      <c r="C475" s="224"/>
      <c r="D475" s="225" t="s">
        <v>150</v>
      </c>
      <c r="E475" s="226" t="s">
        <v>19</v>
      </c>
      <c r="F475" s="227" t="s">
        <v>1015</v>
      </c>
      <c r="G475" s="224"/>
      <c r="H475" s="228">
        <v>10.042</v>
      </c>
      <c r="I475" s="229"/>
      <c r="J475" s="224"/>
      <c r="K475" s="224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150</v>
      </c>
      <c r="AU475" s="234" t="s">
        <v>146</v>
      </c>
      <c r="AV475" s="13" t="s">
        <v>146</v>
      </c>
      <c r="AW475" s="13" t="s">
        <v>36</v>
      </c>
      <c r="AX475" s="13" t="s">
        <v>83</v>
      </c>
      <c r="AY475" s="234" t="s">
        <v>137</v>
      </c>
    </row>
    <row r="476" s="2" customFormat="1" ht="16.5" customHeight="1">
      <c r="A476" s="39"/>
      <c r="B476" s="40"/>
      <c r="C476" s="205" t="s">
        <v>1016</v>
      </c>
      <c r="D476" s="205" t="s">
        <v>140</v>
      </c>
      <c r="E476" s="206" t="s">
        <v>1017</v>
      </c>
      <c r="F476" s="207" t="s">
        <v>1018</v>
      </c>
      <c r="G476" s="208" t="s">
        <v>143</v>
      </c>
      <c r="H476" s="209">
        <v>10.042</v>
      </c>
      <c r="I476" s="210"/>
      <c r="J476" s="211">
        <f>ROUND(I476*H476,2)</f>
        <v>0</v>
      </c>
      <c r="K476" s="207" t="s">
        <v>144</v>
      </c>
      <c r="L476" s="45"/>
      <c r="M476" s="212" t="s">
        <v>19</v>
      </c>
      <c r="N476" s="213" t="s">
        <v>47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0.0080000000000000002</v>
      </c>
      <c r="T476" s="215">
        <f>S476*H476</f>
        <v>0.080336000000000005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241</v>
      </c>
      <c r="AT476" s="216" t="s">
        <v>140</v>
      </c>
      <c r="AU476" s="216" t="s">
        <v>146</v>
      </c>
      <c r="AY476" s="18" t="s">
        <v>137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146</v>
      </c>
      <c r="BK476" s="217">
        <f>ROUND(I476*H476,2)</f>
        <v>0</v>
      </c>
      <c r="BL476" s="18" t="s">
        <v>241</v>
      </c>
      <c r="BM476" s="216" t="s">
        <v>1019</v>
      </c>
    </row>
    <row r="477" s="2" customFormat="1">
      <c r="A477" s="39"/>
      <c r="B477" s="40"/>
      <c r="C477" s="41"/>
      <c r="D477" s="218" t="s">
        <v>148</v>
      </c>
      <c r="E477" s="41"/>
      <c r="F477" s="219" t="s">
        <v>1020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148</v>
      </c>
      <c r="AU477" s="18" t="s">
        <v>146</v>
      </c>
    </row>
    <row r="478" s="2" customFormat="1" ht="24.15" customHeight="1">
      <c r="A478" s="39"/>
      <c r="B478" s="40"/>
      <c r="C478" s="205" t="s">
        <v>1021</v>
      </c>
      <c r="D478" s="205" t="s">
        <v>140</v>
      </c>
      <c r="E478" s="206" t="s">
        <v>1022</v>
      </c>
      <c r="F478" s="207" t="s">
        <v>1023</v>
      </c>
      <c r="G478" s="208" t="s">
        <v>154</v>
      </c>
      <c r="H478" s="209">
        <v>10</v>
      </c>
      <c r="I478" s="210"/>
      <c r="J478" s="211">
        <f>ROUND(I478*H478,2)</f>
        <v>0</v>
      </c>
      <c r="K478" s="207" t="s">
        <v>144</v>
      </c>
      <c r="L478" s="45"/>
      <c r="M478" s="212" t="s">
        <v>19</v>
      </c>
      <c r="N478" s="213" t="s">
        <v>47</v>
      </c>
      <c r="O478" s="85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241</v>
      </c>
      <c r="AT478" s="216" t="s">
        <v>140</v>
      </c>
      <c r="AU478" s="216" t="s">
        <v>146</v>
      </c>
      <c r="AY478" s="18" t="s">
        <v>137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146</v>
      </c>
      <c r="BK478" s="217">
        <f>ROUND(I478*H478,2)</f>
        <v>0</v>
      </c>
      <c r="BL478" s="18" t="s">
        <v>241</v>
      </c>
      <c r="BM478" s="216" t="s">
        <v>1024</v>
      </c>
    </row>
    <row r="479" s="2" customFormat="1">
      <c r="A479" s="39"/>
      <c r="B479" s="40"/>
      <c r="C479" s="41"/>
      <c r="D479" s="218" t="s">
        <v>148</v>
      </c>
      <c r="E479" s="41"/>
      <c r="F479" s="219" t="s">
        <v>1025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148</v>
      </c>
      <c r="AU479" s="18" t="s">
        <v>146</v>
      </c>
    </row>
    <row r="480" s="13" customFormat="1">
      <c r="A480" s="13"/>
      <c r="B480" s="223"/>
      <c r="C480" s="224"/>
      <c r="D480" s="225" t="s">
        <v>150</v>
      </c>
      <c r="E480" s="226" t="s">
        <v>19</v>
      </c>
      <c r="F480" s="227" t="s">
        <v>157</v>
      </c>
      <c r="G480" s="224"/>
      <c r="H480" s="228">
        <v>10</v>
      </c>
      <c r="I480" s="229"/>
      <c r="J480" s="224"/>
      <c r="K480" s="224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150</v>
      </c>
      <c r="AU480" s="234" t="s">
        <v>146</v>
      </c>
      <c r="AV480" s="13" t="s">
        <v>146</v>
      </c>
      <c r="AW480" s="13" t="s">
        <v>36</v>
      </c>
      <c r="AX480" s="13" t="s">
        <v>83</v>
      </c>
      <c r="AY480" s="234" t="s">
        <v>137</v>
      </c>
    </row>
    <row r="481" s="2" customFormat="1" ht="21.75" customHeight="1">
      <c r="A481" s="39"/>
      <c r="B481" s="40"/>
      <c r="C481" s="256" t="s">
        <v>1026</v>
      </c>
      <c r="D481" s="256" t="s">
        <v>265</v>
      </c>
      <c r="E481" s="257" t="s">
        <v>1027</v>
      </c>
      <c r="F481" s="258" t="s">
        <v>1028</v>
      </c>
      <c r="G481" s="259" t="s">
        <v>154</v>
      </c>
      <c r="H481" s="260">
        <v>10</v>
      </c>
      <c r="I481" s="261"/>
      <c r="J481" s="262">
        <f>ROUND(I481*H481,2)</f>
        <v>0</v>
      </c>
      <c r="K481" s="258" t="s">
        <v>144</v>
      </c>
      <c r="L481" s="263"/>
      <c r="M481" s="264" t="s">
        <v>19</v>
      </c>
      <c r="N481" s="265" t="s">
        <v>47</v>
      </c>
      <c r="O481" s="85"/>
      <c r="P481" s="214">
        <f>O481*H481</f>
        <v>0</v>
      </c>
      <c r="Q481" s="214">
        <v>0.042999999999999997</v>
      </c>
      <c r="R481" s="214">
        <f>Q481*H481</f>
        <v>0.42999999999999994</v>
      </c>
      <c r="S481" s="214">
        <v>0</v>
      </c>
      <c r="T481" s="215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6" t="s">
        <v>343</v>
      </c>
      <c r="AT481" s="216" t="s">
        <v>265</v>
      </c>
      <c r="AU481" s="216" t="s">
        <v>146</v>
      </c>
      <c r="AY481" s="18" t="s">
        <v>137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8" t="s">
        <v>146</v>
      </c>
      <c r="BK481" s="217">
        <f>ROUND(I481*H481,2)</f>
        <v>0</v>
      </c>
      <c r="BL481" s="18" t="s">
        <v>241</v>
      </c>
      <c r="BM481" s="216" t="s">
        <v>1029</v>
      </c>
    </row>
    <row r="482" s="2" customFormat="1">
      <c r="A482" s="39"/>
      <c r="B482" s="40"/>
      <c r="C482" s="41"/>
      <c r="D482" s="218" t="s">
        <v>148</v>
      </c>
      <c r="E482" s="41"/>
      <c r="F482" s="219" t="s">
        <v>1030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148</v>
      </c>
      <c r="AU482" s="18" t="s">
        <v>146</v>
      </c>
    </row>
    <row r="483" s="14" customFormat="1">
      <c r="A483" s="14"/>
      <c r="B483" s="235"/>
      <c r="C483" s="236"/>
      <c r="D483" s="225" t="s">
        <v>150</v>
      </c>
      <c r="E483" s="237" t="s">
        <v>19</v>
      </c>
      <c r="F483" s="238" t="s">
        <v>1031</v>
      </c>
      <c r="G483" s="236"/>
      <c r="H483" s="237" t="s">
        <v>19</v>
      </c>
      <c r="I483" s="239"/>
      <c r="J483" s="236"/>
      <c r="K483" s="236"/>
      <c r="L483" s="240"/>
      <c r="M483" s="241"/>
      <c r="N483" s="242"/>
      <c r="O483" s="242"/>
      <c r="P483" s="242"/>
      <c r="Q483" s="242"/>
      <c r="R483" s="242"/>
      <c r="S483" s="242"/>
      <c r="T483" s="24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4" t="s">
        <v>150</v>
      </c>
      <c r="AU483" s="244" t="s">
        <v>146</v>
      </c>
      <c r="AV483" s="14" t="s">
        <v>83</v>
      </c>
      <c r="AW483" s="14" t="s">
        <v>36</v>
      </c>
      <c r="AX483" s="14" t="s">
        <v>75</v>
      </c>
      <c r="AY483" s="244" t="s">
        <v>137</v>
      </c>
    </row>
    <row r="484" s="13" customFormat="1">
      <c r="A484" s="13"/>
      <c r="B484" s="223"/>
      <c r="C484" s="224"/>
      <c r="D484" s="225" t="s">
        <v>150</v>
      </c>
      <c r="E484" s="226" t="s">
        <v>19</v>
      </c>
      <c r="F484" s="227" t="s">
        <v>157</v>
      </c>
      <c r="G484" s="224"/>
      <c r="H484" s="228">
        <v>10</v>
      </c>
      <c r="I484" s="229"/>
      <c r="J484" s="224"/>
      <c r="K484" s="224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150</v>
      </c>
      <c r="AU484" s="234" t="s">
        <v>146</v>
      </c>
      <c r="AV484" s="13" t="s">
        <v>146</v>
      </c>
      <c r="AW484" s="13" t="s">
        <v>36</v>
      </c>
      <c r="AX484" s="13" t="s">
        <v>83</v>
      </c>
      <c r="AY484" s="234" t="s">
        <v>137</v>
      </c>
    </row>
    <row r="485" s="2" customFormat="1" ht="24.15" customHeight="1">
      <c r="A485" s="39"/>
      <c r="B485" s="40"/>
      <c r="C485" s="205" t="s">
        <v>1032</v>
      </c>
      <c r="D485" s="205" t="s">
        <v>140</v>
      </c>
      <c r="E485" s="206" t="s">
        <v>1033</v>
      </c>
      <c r="F485" s="207" t="s">
        <v>1034</v>
      </c>
      <c r="G485" s="208" t="s">
        <v>154</v>
      </c>
      <c r="H485" s="209">
        <v>10</v>
      </c>
      <c r="I485" s="210"/>
      <c r="J485" s="211">
        <f>ROUND(I485*H485,2)</f>
        <v>0</v>
      </c>
      <c r="K485" s="207" t="s">
        <v>144</v>
      </c>
      <c r="L485" s="45"/>
      <c r="M485" s="212" t="s">
        <v>19</v>
      </c>
      <c r="N485" s="213" t="s">
        <v>47</v>
      </c>
      <c r="O485" s="85"/>
      <c r="P485" s="214">
        <f>O485*H485</f>
        <v>0</v>
      </c>
      <c r="Q485" s="214">
        <v>0</v>
      </c>
      <c r="R485" s="214">
        <f>Q485*H485</f>
        <v>0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241</v>
      </c>
      <c r="AT485" s="216" t="s">
        <v>140</v>
      </c>
      <c r="AU485" s="216" t="s">
        <v>146</v>
      </c>
      <c r="AY485" s="18" t="s">
        <v>137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146</v>
      </c>
      <c r="BK485" s="217">
        <f>ROUND(I485*H485,2)</f>
        <v>0</v>
      </c>
      <c r="BL485" s="18" t="s">
        <v>241</v>
      </c>
      <c r="BM485" s="216" t="s">
        <v>1035</v>
      </c>
    </row>
    <row r="486" s="2" customFormat="1">
      <c r="A486" s="39"/>
      <c r="B486" s="40"/>
      <c r="C486" s="41"/>
      <c r="D486" s="218" t="s">
        <v>148</v>
      </c>
      <c r="E486" s="41"/>
      <c r="F486" s="219" t="s">
        <v>1036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148</v>
      </c>
      <c r="AU486" s="18" t="s">
        <v>146</v>
      </c>
    </row>
    <row r="487" s="13" customFormat="1">
      <c r="A487" s="13"/>
      <c r="B487" s="223"/>
      <c r="C487" s="224"/>
      <c r="D487" s="225" t="s">
        <v>150</v>
      </c>
      <c r="E487" s="226" t="s">
        <v>19</v>
      </c>
      <c r="F487" s="227" t="s">
        <v>157</v>
      </c>
      <c r="G487" s="224"/>
      <c r="H487" s="228">
        <v>10</v>
      </c>
      <c r="I487" s="229"/>
      <c r="J487" s="224"/>
      <c r="K487" s="224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150</v>
      </c>
      <c r="AU487" s="234" t="s">
        <v>146</v>
      </c>
      <c r="AV487" s="13" t="s">
        <v>146</v>
      </c>
      <c r="AW487" s="13" t="s">
        <v>36</v>
      </c>
      <c r="AX487" s="13" t="s">
        <v>83</v>
      </c>
      <c r="AY487" s="234" t="s">
        <v>137</v>
      </c>
    </row>
    <row r="488" s="2" customFormat="1" ht="16.5" customHeight="1">
      <c r="A488" s="39"/>
      <c r="B488" s="40"/>
      <c r="C488" s="256" t="s">
        <v>1037</v>
      </c>
      <c r="D488" s="256" t="s">
        <v>265</v>
      </c>
      <c r="E488" s="257" t="s">
        <v>1038</v>
      </c>
      <c r="F488" s="258" t="s">
        <v>1039</v>
      </c>
      <c r="G488" s="259" t="s">
        <v>154</v>
      </c>
      <c r="H488" s="260">
        <v>10</v>
      </c>
      <c r="I488" s="261"/>
      <c r="J488" s="262">
        <f>ROUND(I488*H488,2)</f>
        <v>0</v>
      </c>
      <c r="K488" s="258" t="s">
        <v>215</v>
      </c>
      <c r="L488" s="263"/>
      <c r="M488" s="264" t="s">
        <v>19</v>
      </c>
      <c r="N488" s="265" t="s">
        <v>47</v>
      </c>
      <c r="O488" s="85"/>
      <c r="P488" s="214">
        <f>O488*H488</f>
        <v>0</v>
      </c>
      <c r="Q488" s="214">
        <v>0.025999999999999999</v>
      </c>
      <c r="R488" s="214">
        <f>Q488*H488</f>
        <v>0.26000000000000001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343</v>
      </c>
      <c r="AT488" s="216" t="s">
        <v>265</v>
      </c>
      <c r="AU488" s="216" t="s">
        <v>146</v>
      </c>
      <c r="AY488" s="18" t="s">
        <v>137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146</v>
      </c>
      <c r="BK488" s="217">
        <f>ROUND(I488*H488,2)</f>
        <v>0</v>
      </c>
      <c r="BL488" s="18" t="s">
        <v>241</v>
      </c>
      <c r="BM488" s="216" t="s">
        <v>1040</v>
      </c>
    </row>
    <row r="489" s="14" customFormat="1">
      <c r="A489" s="14"/>
      <c r="B489" s="235"/>
      <c r="C489" s="236"/>
      <c r="D489" s="225" t="s">
        <v>150</v>
      </c>
      <c r="E489" s="237" t="s">
        <v>19</v>
      </c>
      <c r="F489" s="238" t="s">
        <v>1041</v>
      </c>
      <c r="G489" s="236"/>
      <c r="H489" s="237" t="s">
        <v>19</v>
      </c>
      <c r="I489" s="239"/>
      <c r="J489" s="236"/>
      <c r="K489" s="236"/>
      <c r="L489" s="240"/>
      <c r="M489" s="241"/>
      <c r="N489" s="242"/>
      <c r="O489" s="242"/>
      <c r="P489" s="242"/>
      <c r="Q489" s="242"/>
      <c r="R489" s="242"/>
      <c r="S489" s="242"/>
      <c r="T489" s="24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4" t="s">
        <v>150</v>
      </c>
      <c r="AU489" s="244" t="s">
        <v>146</v>
      </c>
      <c r="AV489" s="14" t="s">
        <v>83</v>
      </c>
      <c r="AW489" s="14" t="s">
        <v>36</v>
      </c>
      <c r="AX489" s="14" t="s">
        <v>75</v>
      </c>
      <c r="AY489" s="244" t="s">
        <v>137</v>
      </c>
    </row>
    <row r="490" s="13" customFormat="1">
      <c r="A490" s="13"/>
      <c r="B490" s="223"/>
      <c r="C490" s="224"/>
      <c r="D490" s="225" t="s">
        <v>150</v>
      </c>
      <c r="E490" s="226" t="s">
        <v>19</v>
      </c>
      <c r="F490" s="227" t="s">
        <v>207</v>
      </c>
      <c r="G490" s="224"/>
      <c r="H490" s="228">
        <v>10</v>
      </c>
      <c r="I490" s="229"/>
      <c r="J490" s="224"/>
      <c r="K490" s="224"/>
      <c r="L490" s="230"/>
      <c r="M490" s="231"/>
      <c r="N490" s="232"/>
      <c r="O490" s="232"/>
      <c r="P490" s="232"/>
      <c r="Q490" s="232"/>
      <c r="R490" s="232"/>
      <c r="S490" s="232"/>
      <c r="T490" s="23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4" t="s">
        <v>150</v>
      </c>
      <c r="AU490" s="234" t="s">
        <v>146</v>
      </c>
      <c r="AV490" s="13" t="s">
        <v>146</v>
      </c>
      <c r="AW490" s="13" t="s">
        <v>36</v>
      </c>
      <c r="AX490" s="13" t="s">
        <v>83</v>
      </c>
      <c r="AY490" s="234" t="s">
        <v>137</v>
      </c>
    </row>
    <row r="491" s="2" customFormat="1" ht="24.15" customHeight="1">
      <c r="A491" s="39"/>
      <c r="B491" s="40"/>
      <c r="C491" s="205" t="s">
        <v>1042</v>
      </c>
      <c r="D491" s="205" t="s">
        <v>140</v>
      </c>
      <c r="E491" s="206" t="s">
        <v>1043</v>
      </c>
      <c r="F491" s="207" t="s">
        <v>1044</v>
      </c>
      <c r="G491" s="208" t="s">
        <v>154</v>
      </c>
      <c r="H491" s="209">
        <v>10</v>
      </c>
      <c r="I491" s="210"/>
      <c r="J491" s="211">
        <f>ROUND(I491*H491,2)</f>
        <v>0</v>
      </c>
      <c r="K491" s="207" t="s">
        <v>19</v>
      </c>
      <c r="L491" s="45"/>
      <c r="M491" s="212" t="s">
        <v>19</v>
      </c>
      <c r="N491" s="213" t="s">
        <v>47</v>
      </c>
      <c r="O491" s="85"/>
      <c r="P491" s="214">
        <f>O491*H491</f>
        <v>0</v>
      </c>
      <c r="Q491" s="214">
        <v>0</v>
      </c>
      <c r="R491" s="214">
        <f>Q491*H491</f>
        <v>0</v>
      </c>
      <c r="S491" s="214">
        <v>0</v>
      </c>
      <c r="T491" s="21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16" t="s">
        <v>241</v>
      </c>
      <c r="AT491" s="216" t="s">
        <v>140</v>
      </c>
      <c r="AU491" s="216" t="s">
        <v>146</v>
      </c>
      <c r="AY491" s="18" t="s">
        <v>137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8" t="s">
        <v>146</v>
      </c>
      <c r="BK491" s="217">
        <f>ROUND(I491*H491,2)</f>
        <v>0</v>
      </c>
      <c r="BL491" s="18" t="s">
        <v>241</v>
      </c>
      <c r="BM491" s="216" t="s">
        <v>1045</v>
      </c>
    </row>
    <row r="492" s="13" customFormat="1">
      <c r="A492" s="13"/>
      <c r="B492" s="223"/>
      <c r="C492" s="224"/>
      <c r="D492" s="225" t="s">
        <v>150</v>
      </c>
      <c r="E492" s="226" t="s">
        <v>19</v>
      </c>
      <c r="F492" s="227" t="s">
        <v>157</v>
      </c>
      <c r="G492" s="224"/>
      <c r="H492" s="228">
        <v>10</v>
      </c>
      <c r="I492" s="229"/>
      <c r="J492" s="224"/>
      <c r="K492" s="224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150</v>
      </c>
      <c r="AU492" s="234" t="s">
        <v>146</v>
      </c>
      <c r="AV492" s="13" t="s">
        <v>146</v>
      </c>
      <c r="AW492" s="13" t="s">
        <v>36</v>
      </c>
      <c r="AX492" s="13" t="s">
        <v>83</v>
      </c>
      <c r="AY492" s="234" t="s">
        <v>137</v>
      </c>
    </row>
    <row r="493" s="2" customFormat="1" ht="16.5" customHeight="1">
      <c r="A493" s="39"/>
      <c r="B493" s="40"/>
      <c r="C493" s="256" t="s">
        <v>1046</v>
      </c>
      <c r="D493" s="256" t="s">
        <v>265</v>
      </c>
      <c r="E493" s="257" t="s">
        <v>1047</v>
      </c>
      <c r="F493" s="258" t="s">
        <v>1048</v>
      </c>
      <c r="G493" s="259" t="s">
        <v>154</v>
      </c>
      <c r="H493" s="260">
        <v>10</v>
      </c>
      <c r="I493" s="261"/>
      <c r="J493" s="262">
        <f>ROUND(I493*H493,2)</f>
        <v>0</v>
      </c>
      <c r="K493" s="258" t="s">
        <v>19</v>
      </c>
      <c r="L493" s="263"/>
      <c r="M493" s="264" t="s">
        <v>19</v>
      </c>
      <c r="N493" s="265" t="s">
        <v>47</v>
      </c>
      <c r="O493" s="85"/>
      <c r="P493" s="214">
        <f>O493*H493</f>
        <v>0</v>
      </c>
      <c r="Q493" s="214">
        <v>0.025999999999999999</v>
      </c>
      <c r="R493" s="214">
        <f>Q493*H493</f>
        <v>0.26000000000000001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343</v>
      </c>
      <c r="AT493" s="216" t="s">
        <v>265</v>
      </c>
      <c r="AU493" s="216" t="s">
        <v>146</v>
      </c>
      <c r="AY493" s="18" t="s">
        <v>137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146</v>
      </c>
      <c r="BK493" s="217">
        <f>ROUND(I493*H493,2)</f>
        <v>0</v>
      </c>
      <c r="BL493" s="18" t="s">
        <v>241</v>
      </c>
      <c r="BM493" s="216" t="s">
        <v>1049</v>
      </c>
    </row>
    <row r="494" s="2" customFormat="1" ht="24.15" customHeight="1">
      <c r="A494" s="39"/>
      <c r="B494" s="40"/>
      <c r="C494" s="205" t="s">
        <v>1050</v>
      </c>
      <c r="D494" s="205" t="s">
        <v>140</v>
      </c>
      <c r="E494" s="206" t="s">
        <v>1051</v>
      </c>
      <c r="F494" s="207" t="s">
        <v>1052</v>
      </c>
      <c r="G494" s="208" t="s">
        <v>154</v>
      </c>
      <c r="H494" s="209">
        <v>10</v>
      </c>
      <c r="I494" s="210"/>
      <c r="J494" s="211">
        <f>ROUND(I494*H494,2)</f>
        <v>0</v>
      </c>
      <c r="K494" s="207" t="s">
        <v>144</v>
      </c>
      <c r="L494" s="45"/>
      <c r="M494" s="212" t="s">
        <v>19</v>
      </c>
      <c r="N494" s="213" t="s">
        <v>47</v>
      </c>
      <c r="O494" s="85"/>
      <c r="P494" s="214">
        <f>O494*H494</f>
        <v>0</v>
      </c>
      <c r="Q494" s="214">
        <v>0.00047281249999999998</v>
      </c>
      <c r="R494" s="214">
        <f>Q494*H494</f>
        <v>0.0047281249999999997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241</v>
      </c>
      <c r="AT494" s="216" t="s">
        <v>140</v>
      </c>
      <c r="AU494" s="216" t="s">
        <v>146</v>
      </c>
      <c r="AY494" s="18" t="s">
        <v>137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146</v>
      </c>
      <c r="BK494" s="217">
        <f>ROUND(I494*H494,2)</f>
        <v>0</v>
      </c>
      <c r="BL494" s="18" t="s">
        <v>241</v>
      </c>
      <c r="BM494" s="216" t="s">
        <v>1053</v>
      </c>
    </row>
    <row r="495" s="2" customFormat="1">
      <c r="A495" s="39"/>
      <c r="B495" s="40"/>
      <c r="C495" s="41"/>
      <c r="D495" s="218" t="s">
        <v>148</v>
      </c>
      <c r="E495" s="41"/>
      <c r="F495" s="219" t="s">
        <v>1054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148</v>
      </c>
      <c r="AU495" s="18" t="s">
        <v>146</v>
      </c>
    </row>
    <row r="496" s="13" customFormat="1">
      <c r="A496" s="13"/>
      <c r="B496" s="223"/>
      <c r="C496" s="224"/>
      <c r="D496" s="225" t="s">
        <v>150</v>
      </c>
      <c r="E496" s="226" t="s">
        <v>19</v>
      </c>
      <c r="F496" s="227" t="s">
        <v>157</v>
      </c>
      <c r="G496" s="224"/>
      <c r="H496" s="228">
        <v>10</v>
      </c>
      <c r="I496" s="229"/>
      <c r="J496" s="224"/>
      <c r="K496" s="224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150</v>
      </c>
      <c r="AU496" s="234" t="s">
        <v>146</v>
      </c>
      <c r="AV496" s="13" t="s">
        <v>146</v>
      </c>
      <c r="AW496" s="13" t="s">
        <v>36</v>
      </c>
      <c r="AX496" s="13" t="s">
        <v>83</v>
      </c>
      <c r="AY496" s="234" t="s">
        <v>137</v>
      </c>
    </row>
    <row r="497" s="2" customFormat="1" ht="21.75" customHeight="1">
      <c r="A497" s="39"/>
      <c r="B497" s="40"/>
      <c r="C497" s="256" t="s">
        <v>1055</v>
      </c>
      <c r="D497" s="256" t="s">
        <v>265</v>
      </c>
      <c r="E497" s="257" t="s">
        <v>1056</v>
      </c>
      <c r="F497" s="258" t="s">
        <v>1057</v>
      </c>
      <c r="G497" s="259" t="s">
        <v>154</v>
      </c>
      <c r="H497" s="260">
        <v>10</v>
      </c>
      <c r="I497" s="261"/>
      <c r="J497" s="262">
        <f>ROUND(I497*H497,2)</f>
        <v>0</v>
      </c>
      <c r="K497" s="258" t="s">
        <v>144</v>
      </c>
      <c r="L497" s="263"/>
      <c r="M497" s="264" t="s">
        <v>19</v>
      </c>
      <c r="N497" s="265" t="s">
        <v>47</v>
      </c>
      <c r="O497" s="85"/>
      <c r="P497" s="214">
        <f>O497*H497</f>
        <v>0</v>
      </c>
      <c r="Q497" s="214">
        <v>0.016</v>
      </c>
      <c r="R497" s="214">
        <f>Q497*H497</f>
        <v>0.16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343</v>
      </c>
      <c r="AT497" s="216" t="s">
        <v>265</v>
      </c>
      <c r="AU497" s="216" t="s">
        <v>146</v>
      </c>
      <c r="AY497" s="18" t="s">
        <v>137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146</v>
      </c>
      <c r="BK497" s="217">
        <f>ROUND(I497*H497,2)</f>
        <v>0</v>
      </c>
      <c r="BL497" s="18" t="s">
        <v>241</v>
      </c>
      <c r="BM497" s="216" t="s">
        <v>1058</v>
      </c>
    </row>
    <row r="498" s="2" customFormat="1">
      <c r="A498" s="39"/>
      <c r="B498" s="40"/>
      <c r="C498" s="41"/>
      <c r="D498" s="218" t="s">
        <v>148</v>
      </c>
      <c r="E498" s="41"/>
      <c r="F498" s="219" t="s">
        <v>1059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148</v>
      </c>
      <c r="AU498" s="18" t="s">
        <v>146</v>
      </c>
    </row>
    <row r="499" s="13" customFormat="1">
      <c r="A499" s="13"/>
      <c r="B499" s="223"/>
      <c r="C499" s="224"/>
      <c r="D499" s="225" t="s">
        <v>150</v>
      </c>
      <c r="E499" s="226" t="s">
        <v>19</v>
      </c>
      <c r="F499" s="227" t="s">
        <v>157</v>
      </c>
      <c r="G499" s="224"/>
      <c r="H499" s="228">
        <v>10</v>
      </c>
      <c r="I499" s="229"/>
      <c r="J499" s="224"/>
      <c r="K499" s="224"/>
      <c r="L499" s="230"/>
      <c r="M499" s="231"/>
      <c r="N499" s="232"/>
      <c r="O499" s="232"/>
      <c r="P499" s="232"/>
      <c r="Q499" s="232"/>
      <c r="R499" s="232"/>
      <c r="S499" s="232"/>
      <c r="T499" s="23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4" t="s">
        <v>150</v>
      </c>
      <c r="AU499" s="234" t="s">
        <v>146</v>
      </c>
      <c r="AV499" s="13" t="s">
        <v>146</v>
      </c>
      <c r="AW499" s="13" t="s">
        <v>36</v>
      </c>
      <c r="AX499" s="13" t="s">
        <v>83</v>
      </c>
      <c r="AY499" s="234" t="s">
        <v>137</v>
      </c>
    </row>
    <row r="500" s="2" customFormat="1" ht="16.5" customHeight="1">
      <c r="A500" s="39"/>
      <c r="B500" s="40"/>
      <c r="C500" s="205" t="s">
        <v>1060</v>
      </c>
      <c r="D500" s="205" t="s">
        <v>140</v>
      </c>
      <c r="E500" s="206" t="s">
        <v>1061</v>
      </c>
      <c r="F500" s="207" t="s">
        <v>1062</v>
      </c>
      <c r="G500" s="208" t="s">
        <v>154</v>
      </c>
      <c r="H500" s="209">
        <v>10</v>
      </c>
      <c r="I500" s="210"/>
      <c r="J500" s="211">
        <f>ROUND(I500*H500,2)</f>
        <v>0</v>
      </c>
      <c r="K500" s="207" t="s">
        <v>19</v>
      </c>
      <c r="L500" s="45"/>
      <c r="M500" s="212" t="s">
        <v>19</v>
      </c>
      <c r="N500" s="213" t="s">
        <v>47</v>
      </c>
      <c r="O500" s="85"/>
      <c r="P500" s="214">
        <f>O500*H500</f>
        <v>0</v>
      </c>
      <c r="Q500" s="214">
        <v>0.00040000000000000002</v>
      </c>
      <c r="R500" s="214">
        <f>Q500*H500</f>
        <v>0.0040000000000000001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241</v>
      </c>
      <c r="AT500" s="216" t="s">
        <v>140</v>
      </c>
      <c r="AU500" s="216" t="s">
        <v>146</v>
      </c>
      <c r="AY500" s="18" t="s">
        <v>137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146</v>
      </c>
      <c r="BK500" s="217">
        <f>ROUND(I500*H500,2)</f>
        <v>0</v>
      </c>
      <c r="BL500" s="18" t="s">
        <v>241</v>
      </c>
      <c r="BM500" s="216" t="s">
        <v>1063</v>
      </c>
    </row>
    <row r="501" s="13" customFormat="1">
      <c r="A501" s="13"/>
      <c r="B501" s="223"/>
      <c r="C501" s="224"/>
      <c r="D501" s="225" t="s">
        <v>150</v>
      </c>
      <c r="E501" s="226" t="s">
        <v>19</v>
      </c>
      <c r="F501" s="227" t="s">
        <v>157</v>
      </c>
      <c r="G501" s="224"/>
      <c r="H501" s="228">
        <v>10</v>
      </c>
      <c r="I501" s="229"/>
      <c r="J501" s="224"/>
      <c r="K501" s="224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150</v>
      </c>
      <c r="AU501" s="234" t="s">
        <v>146</v>
      </c>
      <c r="AV501" s="13" t="s">
        <v>146</v>
      </c>
      <c r="AW501" s="13" t="s">
        <v>36</v>
      </c>
      <c r="AX501" s="13" t="s">
        <v>83</v>
      </c>
      <c r="AY501" s="234" t="s">
        <v>137</v>
      </c>
    </row>
    <row r="502" s="2" customFormat="1" ht="16.5" customHeight="1">
      <c r="A502" s="39"/>
      <c r="B502" s="40"/>
      <c r="C502" s="256" t="s">
        <v>1064</v>
      </c>
      <c r="D502" s="256" t="s">
        <v>265</v>
      </c>
      <c r="E502" s="257" t="s">
        <v>1065</v>
      </c>
      <c r="F502" s="258" t="s">
        <v>1066</v>
      </c>
      <c r="G502" s="259" t="s">
        <v>154</v>
      </c>
      <c r="H502" s="260">
        <v>10</v>
      </c>
      <c r="I502" s="261"/>
      <c r="J502" s="262">
        <f>ROUND(I502*H502,2)</f>
        <v>0</v>
      </c>
      <c r="K502" s="258" t="s">
        <v>19</v>
      </c>
      <c r="L502" s="263"/>
      <c r="M502" s="264" t="s">
        <v>19</v>
      </c>
      <c r="N502" s="265" t="s">
        <v>47</v>
      </c>
      <c r="O502" s="85"/>
      <c r="P502" s="214">
        <f>O502*H502</f>
        <v>0</v>
      </c>
      <c r="Q502" s="214">
        <v>0.016</v>
      </c>
      <c r="R502" s="214">
        <f>Q502*H502</f>
        <v>0.16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343</v>
      </c>
      <c r="AT502" s="216" t="s">
        <v>265</v>
      </c>
      <c r="AU502" s="216" t="s">
        <v>146</v>
      </c>
      <c r="AY502" s="18" t="s">
        <v>137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146</v>
      </c>
      <c r="BK502" s="217">
        <f>ROUND(I502*H502,2)</f>
        <v>0</v>
      </c>
      <c r="BL502" s="18" t="s">
        <v>241</v>
      </c>
      <c r="BM502" s="216" t="s">
        <v>1067</v>
      </c>
    </row>
    <row r="503" s="2" customFormat="1" ht="16.5" customHeight="1">
      <c r="A503" s="39"/>
      <c r="B503" s="40"/>
      <c r="C503" s="205" t="s">
        <v>1068</v>
      </c>
      <c r="D503" s="205" t="s">
        <v>140</v>
      </c>
      <c r="E503" s="206" t="s">
        <v>1069</v>
      </c>
      <c r="F503" s="207" t="s">
        <v>1070</v>
      </c>
      <c r="G503" s="208" t="s">
        <v>154</v>
      </c>
      <c r="H503" s="209">
        <v>10</v>
      </c>
      <c r="I503" s="210"/>
      <c r="J503" s="211">
        <f>ROUND(I503*H503,2)</f>
        <v>0</v>
      </c>
      <c r="K503" s="207" t="s">
        <v>144</v>
      </c>
      <c r="L503" s="45"/>
      <c r="M503" s="212" t="s">
        <v>19</v>
      </c>
      <c r="N503" s="213" t="s">
        <v>47</v>
      </c>
      <c r="O503" s="85"/>
      <c r="P503" s="214">
        <f>O503*H503</f>
        <v>0</v>
      </c>
      <c r="Q503" s="214">
        <v>0</v>
      </c>
      <c r="R503" s="214">
        <f>Q503*H503</f>
        <v>0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241</v>
      </c>
      <c r="AT503" s="216" t="s">
        <v>140</v>
      </c>
      <c r="AU503" s="216" t="s">
        <v>146</v>
      </c>
      <c r="AY503" s="18" t="s">
        <v>137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146</v>
      </c>
      <c r="BK503" s="217">
        <f>ROUND(I503*H503,2)</f>
        <v>0</v>
      </c>
      <c r="BL503" s="18" t="s">
        <v>241</v>
      </c>
      <c r="BM503" s="216" t="s">
        <v>1071</v>
      </c>
    </row>
    <row r="504" s="2" customFormat="1">
      <c r="A504" s="39"/>
      <c r="B504" s="40"/>
      <c r="C504" s="41"/>
      <c r="D504" s="218" t="s">
        <v>148</v>
      </c>
      <c r="E504" s="41"/>
      <c r="F504" s="219" t="s">
        <v>1072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148</v>
      </c>
      <c r="AU504" s="18" t="s">
        <v>146</v>
      </c>
    </row>
    <row r="505" s="14" customFormat="1">
      <c r="A505" s="14"/>
      <c r="B505" s="235"/>
      <c r="C505" s="236"/>
      <c r="D505" s="225" t="s">
        <v>150</v>
      </c>
      <c r="E505" s="237" t="s">
        <v>19</v>
      </c>
      <c r="F505" s="238" t="s">
        <v>1073</v>
      </c>
      <c r="G505" s="236"/>
      <c r="H505" s="237" t="s">
        <v>19</v>
      </c>
      <c r="I505" s="239"/>
      <c r="J505" s="236"/>
      <c r="K505" s="236"/>
      <c r="L505" s="240"/>
      <c r="M505" s="241"/>
      <c r="N505" s="242"/>
      <c r="O505" s="242"/>
      <c r="P505" s="242"/>
      <c r="Q505" s="242"/>
      <c r="R505" s="242"/>
      <c r="S505" s="242"/>
      <c r="T505" s="24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4" t="s">
        <v>150</v>
      </c>
      <c r="AU505" s="244" t="s">
        <v>146</v>
      </c>
      <c r="AV505" s="14" t="s">
        <v>83</v>
      </c>
      <c r="AW505" s="14" t="s">
        <v>36</v>
      </c>
      <c r="AX505" s="14" t="s">
        <v>75</v>
      </c>
      <c r="AY505" s="244" t="s">
        <v>137</v>
      </c>
    </row>
    <row r="506" s="14" customFormat="1">
      <c r="A506" s="14"/>
      <c r="B506" s="235"/>
      <c r="C506" s="236"/>
      <c r="D506" s="225" t="s">
        <v>150</v>
      </c>
      <c r="E506" s="237" t="s">
        <v>19</v>
      </c>
      <c r="F506" s="238" t="s">
        <v>1074</v>
      </c>
      <c r="G506" s="236"/>
      <c r="H506" s="237" t="s">
        <v>19</v>
      </c>
      <c r="I506" s="239"/>
      <c r="J506" s="236"/>
      <c r="K506" s="236"/>
      <c r="L506" s="240"/>
      <c r="M506" s="241"/>
      <c r="N506" s="242"/>
      <c r="O506" s="242"/>
      <c r="P506" s="242"/>
      <c r="Q506" s="242"/>
      <c r="R506" s="242"/>
      <c r="S506" s="242"/>
      <c r="T506" s="24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4" t="s">
        <v>150</v>
      </c>
      <c r="AU506" s="244" t="s">
        <v>146</v>
      </c>
      <c r="AV506" s="14" t="s">
        <v>83</v>
      </c>
      <c r="AW506" s="14" t="s">
        <v>36</v>
      </c>
      <c r="AX506" s="14" t="s">
        <v>75</v>
      </c>
      <c r="AY506" s="244" t="s">
        <v>137</v>
      </c>
    </row>
    <row r="507" s="13" customFormat="1">
      <c r="A507" s="13"/>
      <c r="B507" s="223"/>
      <c r="C507" s="224"/>
      <c r="D507" s="225" t="s">
        <v>150</v>
      </c>
      <c r="E507" s="226" t="s">
        <v>19</v>
      </c>
      <c r="F507" s="227" t="s">
        <v>157</v>
      </c>
      <c r="G507" s="224"/>
      <c r="H507" s="228">
        <v>10</v>
      </c>
      <c r="I507" s="229"/>
      <c r="J507" s="224"/>
      <c r="K507" s="224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150</v>
      </c>
      <c r="AU507" s="234" t="s">
        <v>146</v>
      </c>
      <c r="AV507" s="13" t="s">
        <v>146</v>
      </c>
      <c r="AW507" s="13" t="s">
        <v>36</v>
      </c>
      <c r="AX507" s="13" t="s">
        <v>83</v>
      </c>
      <c r="AY507" s="234" t="s">
        <v>137</v>
      </c>
    </row>
    <row r="508" s="2" customFormat="1" ht="16.5" customHeight="1">
      <c r="A508" s="39"/>
      <c r="B508" s="40"/>
      <c r="C508" s="256" t="s">
        <v>1075</v>
      </c>
      <c r="D508" s="256" t="s">
        <v>265</v>
      </c>
      <c r="E508" s="257" t="s">
        <v>1076</v>
      </c>
      <c r="F508" s="258" t="s">
        <v>1077</v>
      </c>
      <c r="G508" s="259" t="s">
        <v>154</v>
      </c>
      <c r="H508" s="260">
        <v>10</v>
      </c>
      <c r="I508" s="261"/>
      <c r="J508" s="262">
        <f>ROUND(I508*H508,2)</f>
        <v>0</v>
      </c>
      <c r="K508" s="258" t="s">
        <v>144</v>
      </c>
      <c r="L508" s="263"/>
      <c r="M508" s="264" t="s">
        <v>19</v>
      </c>
      <c r="N508" s="265" t="s">
        <v>47</v>
      </c>
      <c r="O508" s="85"/>
      <c r="P508" s="214">
        <f>O508*H508</f>
        <v>0</v>
      </c>
      <c r="Q508" s="214">
        <v>0.065000000000000002</v>
      </c>
      <c r="R508" s="214">
        <f>Q508*H508</f>
        <v>0.65000000000000002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343</v>
      </c>
      <c r="AT508" s="216" t="s">
        <v>265</v>
      </c>
      <c r="AU508" s="216" t="s">
        <v>146</v>
      </c>
      <c r="AY508" s="18" t="s">
        <v>137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146</v>
      </c>
      <c r="BK508" s="217">
        <f>ROUND(I508*H508,2)</f>
        <v>0</v>
      </c>
      <c r="BL508" s="18" t="s">
        <v>241</v>
      </c>
      <c r="BM508" s="216" t="s">
        <v>1078</v>
      </c>
    </row>
    <row r="509" s="2" customFormat="1">
      <c r="A509" s="39"/>
      <c r="B509" s="40"/>
      <c r="C509" s="41"/>
      <c r="D509" s="218" t="s">
        <v>148</v>
      </c>
      <c r="E509" s="41"/>
      <c r="F509" s="219" t="s">
        <v>1079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148</v>
      </c>
      <c r="AU509" s="18" t="s">
        <v>146</v>
      </c>
    </row>
    <row r="510" s="2" customFormat="1" ht="16.5" customHeight="1">
      <c r="A510" s="39"/>
      <c r="B510" s="40"/>
      <c r="C510" s="205" t="s">
        <v>1080</v>
      </c>
      <c r="D510" s="205" t="s">
        <v>140</v>
      </c>
      <c r="E510" s="206" t="s">
        <v>1081</v>
      </c>
      <c r="F510" s="207" t="s">
        <v>1082</v>
      </c>
      <c r="G510" s="208" t="s">
        <v>154</v>
      </c>
      <c r="H510" s="209">
        <v>15</v>
      </c>
      <c r="I510" s="210"/>
      <c r="J510" s="211">
        <f>ROUND(I510*H510,2)</f>
        <v>0</v>
      </c>
      <c r="K510" s="207" t="s">
        <v>144</v>
      </c>
      <c r="L510" s="45"/>
      <c r="M510" s="212" t="s">
        <v>19</v>
      </c>
      <c r="N510" s="213" t="s">
        <v>47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0.1104</v>
      </c>
      <c r="T510" s="215">
        <f>S510*H510</f>
        <v>1.6559999999999999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241</v>
      </c>
      <c r="AT510" s="216" t="s">
        <v>140</v>
      </c>
      <c r="AU510" s="216" t="s">
        <v>146</v>
      </c>
      <c r="AY510" s="18" t="s">
        <v>137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146</v>
      </c>
      <c r="BK510" s="217">
        <f>ROUND(I510*H510,2)</f>
        <v>0</v>
      </c>
      <c r="BL510" s="18" t="s">
        <v>241</v>
      </c>
      <c r="BM510" s="216" t="s">
        <v>1083</v>
      </c>
    </row>
    <row r="511" s="2" customFormat="1">
      <c r="A511" s="39"/>
      <c r="B511" s="40"/>
      <c r="C511" s="41"/>
      <c r="D511" s="218" t="s">
        <v>148</v>
      </c>
      <c r="E511" s="41"/>
      <c r="F511" s="219" t="s">
        <v>1084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148</v>
      </c>
      <c r="AU511" s="18" t="s">
        <v>146</v>
      </c>
    </row>
    <row r="512" s="13" customFormat="1">
      <c r="A512" s="13"/>
      <c r="B512" s="223"/>
      <c r="C512" s="224"/>
      <c r="D512" s="225" t="s">
        <v>150</v>
      </c>
      <c r="E512" s="226" t="s">
        <v>19</v>
      </c>
      <c r="F512" s="227" t="s">
        <v>1085</v>
      </c>
      <c r="G512" s="224"/>
      <c r="H512" s="228">
        <v>15</v>
      </c>
      <c r="I512" s="229"/>
      <c r="J512" s="224"/>
      <c r="K512" s="224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150</v>
      </c>
      <c r="AU512" s="234" t="s">
        <v>146</v>
      </c>
      <c r="AV512" s="13" t="s">
        <v>146</v>
      </c>
      <c r="AW512" s="13" t="s">
        <v>36</v>
      </c>
      <c r="AX512" s="13" t="s">
        <v>83</v>
      </c>
      <c r="AY512" s="234" t="s">
        <v>137</v>
      </c>
    </row>
    <row r="513" s="2" customFormat="1" ht="24.15" customHeight="1">
      <c r="A513" s="39"/>
      <c r="B513" s="40"/>
      <c r="C513" s="205" t="s">
        <v>1086</v>
      </c>
      <c r="D513" s="205" t="s">
        <v>140</v>
      </c>
      <c r="E513" s="206" t="s">
        <v>1087</v>
      </c>
      <c r="F513" s="207" t="s">
        <v>1088</v>
      </c>
      <c r="G513" s="208" t="s">
        <v>285</v>
      </c>
      <c r="H513" s="209">
        <v>1.9290000000000001</v>
      </c>
      <c r="I513" s="210"/>
      <c r="J513" s="211">
        <f>ROUND(I513*H513,2)</f>
        <v>0</v>
      </c>
      <c r="K513" s="207" t="s">
        <v>144</v>
      </c>
      <c r="L513" s="45"/>
      <c r="M513" s="212" t="s">
        <v>19</v>
      </c>
      <c r="N513" s="213" t="s">
        <v>47</v>
      </c>
      <c r="O513" s="85"/>
      <c r="P513" s="214">
        <f>O513*H513</f>
        <v>0</v>
      </c>
      <c r="Q513" s="214">
        <v>0</v>
      </c>
      <c r="R513" s="214">
        <f>Q513*H513</f>
        <v>0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241</v>
      </c>
      <c r="AT513" s="216" t="s">
        <v>140</v>
      </c>
      <c r="AU513" s="216" t="s">
        <v>146</v>
      </c>
      <c r="AY513" s="18" t="s">
        <v>137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146</v>
      </c>
      <c r="BK513" s="217">
        <f>ROUND(I513*H513,2)</f>
        <v>0</v>
      </c>
      <c r="BL513" s="18" t="s">
        <v>241</v>
      </c>
      <c r="BM513" s="216" t="s">
        <v>1089</v>
      </c>
    </row>
    <row r="514" s="2" customFormat="1">
      <c r="A514" s="39"/>
      <c r="B514" s="40"/>
      <c r="C514" s="41"/>
      <c r="D514" s="218" t="s">
        <v>148</v>
      </c>
      <c r="E514" s="41"/>
      <c r="F514" s="219" t="s">
        <v>1090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148</v>
      </c>
      <c r="AU514" s="18" t="s">
        <v>146</v>
      </c>
    </row>
    <row r="515" s="12" customFormat="1" ht="22.8" customHeight="1">
      <c r="A515" s="12"/>
      <c r="B515" s="189"/>
      <c r="C515" s="190"/>
      <c r="D515" s="191" t="s">
        <v>74</v>
      </c>
      <c r="E515" s="203" t="s">
        <v>1091</v>
      </c>
      <c r="F515" s="203" t="s">
        <v>1092</v>
      </c>
      <c r="G515" s="190"/>
      <c r="H515" s="190"/>
      <c r="I515" s="193"/>
      <c r="J515" s="204">
        <f>BK515</f>
        <v>0</v>
      </c>
      <c r="K515" s="190"/>
      <c r="L515" s="195"/>
      <c r="M515" s="196"/>
      <c r="N515" s="197"/>
      <c r="O515" s="197"/>
      <c r="P515" s="198">
        <f>SUM(P516:P523)</f>
        <v>0</v>
      </c>
      <c r="Q515" s="197"/>
      <c r="R515" s="198">
        <f>SUM(R516:R523)</f>
        <v>0.0068500000000000002</v>
      </c>
      <c r="S515" s="197"/>
      <c r="T515" s="199">
        <f>SUM(T516:T523)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0" t="s">
        <v>146</v>
      </c>
      <c r="AT515" s="201" t="s">
        <v>74</v>
      </c>
      <c r="AU515" s="201" t="s">
        <v>83</v>
      </c>
      <c r="AY515" s="200" t="s">
        <v>137</v>
      </c>
      <c r="BK515" s="202">
        <f>SUM(BK516:BK523)</f>
        <v>0</v>
      </c>
    </row>
    <row r="516" s="2" customFormat="1" ht="16.5" customHeight="1">
      <c r="A516" s="39"/>
      <c r="B516" s="40"/>
      <c r="C516" s="205" t="s">
        <v>1093</v>
      </c>
      <c r="D516" s="205" t="s">
        <v>140</v>
      </c>
      <c r="E516" s="206" t="s">
        <v>1094</v>
      </c>
      <c r="F516" s="207" t="s">
        <v>1095</v>
      </c>
      <c r="G516" s="208" t="s">
        <v>154</v>
      </c>
      <c r="H516" s="209">
        <v>5</v>
      </c>
      <c r="I516" s="210"/>
      <c r="J516" s="211">
        <f>ROUND(I516*H516,2)</f>
        <v>0</v>
      </c>
      <c r="K516" s="207" t="s">
        <v>144</v>
      </c>
      <c r="L516" s="45"/>
      <c r="M516" s="212" t="s">
        <v>19</v>
      </c>
      <c r="N516" s="213" t="s">
        <v>47</v>
      </c>
      <c r="O516" s="85"/>
      <c r="P516" s="214">
        <f>O516*H516</f>
        <v>0</v>
      </c>
      <c r="Q516" s="214">
        <v>0</v>
      </c>
      <c r="R516" s="214">
        <f>Q516*H516</f>
        <v>0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241</v>
      </c>
      <c r="AT516" s="216" t="s">
        <v>140</v>
      </c>
      <c r="AU516" s="216" t="s">
        <v>146</v>
      </c>
      <c r="AY516" s="18" t="s">
        <v>137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146</v>
      </c>
      <c r="BK516" s="217">
        <f>ROUND(I516*H516,2)</f>
        <v>0</v>
      </c>
      <c r="BL516" s="18" t="s">
        <v>241</v>
      </c>
      <c r="BM516" s="216" t="s">
        <v>1096</v>
      </c>
    </row>
    <row r="517" s="2" customFormat="1">
      <c r="A517" s="39"/>
      <c r="B517" s="40"/>
      <c r="C517" s="41"/>
      <c r="D517" s="218" t="s">
        <v>148</v>
      </c>
      <c r="E517" s="41"/>
      <c r="F517" s="219" t="s">
        <v>1097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148</v>
      </c>
      <c r="AU517" s="18" t="s">
        <v>146</v>
      </c>
    </row>
    <row r="518" s="13" customFormat="1">
      <c r="A518" s="13"/>
      <c r="B518" s="223"/>
      <c r="C518" s="224"/>
      <c r="D518" s="225" t="s">
        <v>150</v>
      </c>
      <c r="E518" s="226" t="s">
        <v>19</v>
      </c>
      <c r="F518" s="227" t="s">
        <v>162</v>
      </c>
      <c r="G518" s="224"/>
      <c r="H518" s="228">
        <v>5</v>
      </c>
      <c r="I518" s="229"/>
      <c r="J518" s="224"/>
      <c r="K518" s="224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150</v>
      </c>
      <c r="AU518" s="234" t="s">
        <v>146</v>
      </c>
      <c r="AV518" s="13" t="s">
        <v>146</v>
      </c>
      <c r="AW518" s="13" t="s">
        <v>36</v>
      </c>
      <c r="AX518" s="13" t="s">
        <v>83</v>
      </c>
      <c r="AY518" s="234" t="s">
        <v>137</v>
      </c>
    </row>
    <row r="519" s="2" customFormat="1" ht="16.5" customHeight="1">
      <c r="A519" s="39"/>
      <c r="B519" s="40"/>
      <c r="C519" s="256" t="s">
        <v>1098</v>
      </c>
      <c r="D519" s="256" t="s">
        <v>265</v>
      </c>
      <c r="E519" s="257" t="s">
        <v>1099</v>
      </c>
      <c r="F519" s="258" t="s">
        <v>1100</v>
      </c>
      <c r="G519" s="259" t="s">
        <v>154</v>
      </c>
      <c r="H519" s="260">
        <v>5</v>
      </c>
      <c r="I519" s="261"/>
      <c r="J519" s="262">
        <f>ROUND(I519*H519,2)</f>
        <v>0</v>
      </c>
      <c r="K519" s="258" t="s">
        <v>19</v>
      </c>
      <c r="L519" s="263"/>
      <c r="M519" s="264" t="s">
        <v>19</v>
      </c>
      <c r="N519" s="265" t="s">
        <v>47</v>
      </c>
      <c r="O519" s="85"/>
      <c r="P519" s="214">
        <f>O519*H519</f>
        <v>0</v>
      </c>
      <c r="Q519" s="214">
        <v>0.00109</v>
      </c>
      <c r="R519" s="214">
        <f>Q519*H519</f>
        <v>0.00545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343</v>
      </c>
      <c r="AT519" s="216" t="s">
        <v>265</v>
      </c>
      <c r="AU519" s="216" t="s">
        <v>146</v>
      </c>
      <c r="AY519" s="18" t="s">
        <v>137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146</v>
      </c>
      <c r="BK519" s="217">
        <f>ROUND(I519*H519,2)</f>
        <v>0</v>
      </c>
      <c r="BL519" s="18" t="s">
        <v>241</v>
      </c>
      <c r="BM519" s="216" t="s">
        <v>1101</v>
      </c>
    </row>
    <row r="520" s="2" customFormat="1" ht="24.15" customHeight="1">
      <c r="A520" s="39"/>
      <c r="B520" s="40"/>
      <c r="C520" s="205" t="s">
        <v>1102</v>
      </c>
      <c r="D520" s="205" t="s">
        <v>140</v>
      </c>
      <c r="E520" s="206" t="s">
        <v>1103</v>
      </c>
      <c r="F520" s="207" t="s">
        <v>1104</v>
      </c>
      <c r="G520" s="208" t="s">
        <v>154</v>
      </c>
      <c r="H520" s="209">
        <v>20</v>
      </c>
      <c r="I520" s="210"/>
      <c r="J520" s="211">
        <f>ROUND(I520*H520,2)</f>
        <v>0</v>
      </c>
      <c r="K520" s="207" t="s">
        <v>19</v>
      </c>
      <c r="L520" s="45"/>
      <c r="M520" s="212" t="s">
        <v>19</v>
      </c>
      <c r="N520" s="213" t="s">
        <v>47</v>
      </c>
      <c r="O520" s="85"/>
      <c r="P520" s="214">
        <f>O520*H520</f>
        <v>0</v>
      </c>
      <c r="Q520" s="214">
        <v>6.9999999999999994E-05</v>
      </c>
      <c r="R520" s="214">
        <f>Q520*H520</f>
        <v>0.0013999999999999998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241</v>
      </c>
      <c r="AT520" s="216" t="s">
        <v>140</v>
      </c>
      <c r="AU520" s="216" t="s">
        <v>146</v>
      </c>
      <c r="AY520" s="18" t="s">
        <v>137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146</v>
      </c>
      <c r="BK520" s="217">
        <f>ROUND(I520*H520,2)</f>
        <v>0</v>
      </c>
      <c r="BL520" s="18" t="s">
        <v>241</v>
      </c>
      <c r="BM520" s="216" t="s">
        <v>1105</v>
      </c>
    </row>
    <row r="521" s="13" customFormat="1">
      <c r="A521" s="13"/>
      <c r="B521" s="223"/>
      <c r="C521" s="224"/>
      <c r="D521" s="225" t="s">
        <v>150</v>
      </c>
      <c r="E521" s="226" t="s">
        <v>19</v>
      </c>
      <c r="F521" s="227" t="s">
        <v>1106</v>
      </c>
      <c r="G521" s="224"/>
      <c r="H521" s="228">
        <v>20</v>
      </c>
      <c r="I521" s="229"/>
      <c r="J521" s="224"/>
      <c r="K521" s="224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150</v>
      </c>
      <c r="AU521" s="234" t="s">
        <v>146</v>
      </c>
      <c r="AV521" s="13" t="s">
        <v>146</v>
      </c>
      <c r="AW521" s="13" t="s">
        <v>36</v>
      </c>
      <c r="AX521" s="13" t="s">
        <v>83</v>
      </c>
      <c r="AY521" s="234" t="s">
        <v>137</v>
      </c>
    </row>
    <row r="522" s="2" customFormat="1" ht="24.15" customHeight="1">
      <c r="A522" s="39"/>
      <c r="B522" s="40"/>
      <c r="C522" s="205" t="s">
        <v>1107</v>
      </c>
      <c r="D522" s="205" t="s">
        <v>140</v>
      </c>
      <c r="E522" s="206" t="s">
        <v>1108</v>
      </c>
      <c r="F522" s="207" t="s">
        <v>1109</v>
      </c>
      <c r="G522" s="208" t="s">
        <v>285</v>
      </c>
      <c r="H522" s="209">
        <v>0.0070000000000000001</v>
      </c>
      <c r="I522" s="210"/>
      <c r="J522" s="211">
        <f>ROUND(I522*H522,2)</f>
        <v>0</v>
      </c>
      <c r="K522" s="207" t="s">
        <v>144</v>
      </c>
      <c r="L522" s="45"/>
      <c r="M522" s="212" t="s">
        <v>19</v>
      </c>
      <c r="N522" s="213" t="s">
        <v>47</v>
      </c>
      <c r="O522" s="85"/>
      <c r="P522" s="214">
        <f>O522*H522</f>
        <v>0</v>
      </c>
      <c r="Q522" s="214">
        <v>0</v>
      </c>
      <c r="R522" s="214">
        <f>Q522*H522</f>
        <v>0</v>
      </c>
      <c r="S522" s="214">
        <v>0</v>
      </c>
      <c r="T522" s="21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6" t="s">
        <v>241</v>
      </c>
      <c r="AT522" s="216" t="s">
        <v>140</v>
      </c>
      <c r="AU522" s="216" t="s">
        <v>146</v>
      </c>
      <c r="AY522" s="18" t="s">
        <v>137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8" t="s">
        <v>146</v>
      </c>
      <c r="BK522" s="217">
        <f>ROUND(I522*H522,2)</f>
        <v>0</v>
      </c>
      <c r="BL522" s="18" t="s">
        <v>241</v>
      </c>
      <c r="BM522" s="216" t="s">
        <v>1110</v>
      </c>
    </row>
    <row r="523" s="2" customFormat="1">
      <c r="A523" s="39"/>
      <c r="B523" s="40"/>
      <c r="C523" s="41"/>
      <c r="D523" s="218" t="s">
        <v>148</v>
      </c>
      <c r="E523" s="41"/>
      <c r="F523" s="219" t="s">
        <v>1111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148</v>
      </c>
      <c r="AU523" s="18" t="s">
        <v>146</v>
      </c>
    </row>
    <row r="524" s="12" customFormat="1" ht="22.8" customHeight="1">
      <c r="A524" s="12"/>
      <c r="B524" s="189"/>
      <c r="C524" s="190"/>
      <c r="D524" s="191" t="s">
        <v>74</v>
      </c>
      <c r="E524" s="203" t="s">
        <v>1112</v>
      </c>
      <c r="F524" s="203" t="s">
        <v>1113</v>
      </c>
      <c r="G524" s="190"/>
      <c r="H524" s="190"/>
      <c r="I524" s="193"/>
      <c r="J524" s="204">
        <f>BK524</f>
        <v>0</v>
      </c>
      <c r="K524" s="190"/>
      <c r="L524" s="195"/>
      <c r="M524" s="196"/>
      <c r="N524" s="197"/>
      <c r="O524" s="197"/>
      <c r="P524" s="198">
        <f>SUM(P525:P549)</f>
        <v>0</v>
      </c>
      <c r="Q524" s="197"/>
      <c r="R524" s="198">
        <f>SUM(R525:R549)</f>
        <v>0.77630096000000004</v>
      </c>
      <c r="S524" s="197"/>
      <c r="T524" s="199">
        <f>SUM(T525:T549)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00" t="s">
        <v>146</v>
      </c>
      <c r="AT524" s="201" t="s">
        <v>74</v>
      </c>
      <c r="AU524" s="201" t="s">
        <v>83</v>
      </c>
      <c r="AY524" s="200" t="s">
        <v>137</v>
      </c>
      <c r="BK524" s="202">
        <f>SUM(BK525:BK549)</f>
        <v>0</v>
      </c>
    </row>
    <row r="525" s="2" customFormat="1" ht="16.5" customHeight="1">
      <c r="A525" s="39"/>
      <c r="B525" s="40"/>
      <c r="C525" s="205" t="s">
        <v>1114</v>
      </c>
      <c r="D525" s="205" t="s">
        <v>140</v>
      </c>
      <c r="E525" s="206" t="s">
        <v>1115</v>
      </c>
      <c r="F525" s="207" t="s">
        <v>1116</v>
      </c>
      <c r="G525" s="208" t="s">
        <v>143</v>
      </c>
      <c r="H525" s="209">
        <v>35.75</v>
      </c>
      <c r="I525" s="210"/>
      <c r="J525" s="211">
        <f>ROUND(I525*H525,2)</f>
        <v>0</v>
      </c>
      <c r="K525" s="207" t="s">
        <v>144</v>
      </c>
      <c r="L525" s="45"/>
      <c r="M525" s="212" t="s">
        <v>19</v>
      </c>
      <c r="N525" s="213" t="s">
        <v>47</v>
      </c>
      <c r="O525" s="85"/>
      <c r="P525" s="214">
        <f>O525*H525</f>
        <v>0</v>
      </c>
      <c r="Q525" s="214">
        <v>0.00029999999999999997</v>
      </c>
      <c r="R525" s="214">
        <f>Q525*H525</f>
        <v>0.010724999999999998</v>
      </c>
      <c r="S525" s="214">
        <v>0</v>
      </c>
      <c r="T525" s="21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6" t="s">
        <v>241</v>
      </c>
      <c r="AT525" s="216" t="s">
        <v>140</v>
      </c>
      <c r="AU525" s="216" t="s">
        <v>146</v>
      </c>
      <c r="AY525" s="18" t="s">
        <v>137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8" t="s">
        <v>146</v>
      </c>
      <c r="BK525" s="217">
        <f>ROUND(I525*H525,2)</f>
        <v>0</v>
      </c>
      <c r="BL525" s="18" t="s">
        <v>241</v>
      </c>
      <c r="BM525" s="216" t="s">
        <v>1117</v>
      </c>
    </row>
    <row r="526" s="2" customFormat="1">
      <c r="A526" s="39"/>
      <c r="B526" s="40"/>
      <c r="C526" s="41"/>
      <c r="D526" s="218" t="s">
        <v>148</v>
      </c>
      <c r="E526" s="41"/>
      <c r="F526" s="219" t="s">
        <v>1118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148</v>
      </c>
      <c r="AU526" s="18" t="s">
        <v>146</v>
      </c>
    </row>
    <row r="527" s="13" customFormat="1">
      <c r="A527" s="13"/>
      <c r="B527" s="223"/>
      <c r="C527" s="224"/>
      <c r="D527" s="225" t="s">
        <v>150</v>
      </c>
      <c r="E527" s="226" t="s">
        <v>19</v>
      </c>
      <c r="F527" s="227" t="s">
        <v>430</v>
      </c>
      <c r="G527" s="224"/>
      <c r="H527" s="228">
        <v>35.75</v>
      </c>
      <c r="I527" s="229"/>
      <c r="J527" s="224"/>
      <c r="K527" s="224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150</v>
      </c>
      <c r="AU527" s="234" t="s">
        <v>146</v>
      </c>
      <c r="AV527" s="13" t="s">
        <v>146</v>
      </c>
      <c r="AW527" s="13" t="s">
        <v>36</v>
      </c>
      <c r="AX527" s="13" t="s">
        <v>83</v>
      </c>
      <c r="AY527" s="234" t="s">
        <v>137</v>
      </c>
    </row>
    <row r="528" s="2" customFormat="1" ht="24.15" customHeight="1">
      <c r="A528" s="39"/>
      <c r="B528" s="40"/>
      <c r="C528" s="205" t="s">
        <v>1119</v>
      </c>
      <c r="D528" s="205" t="s">
        <v>140</v>
      </c>
      <c r="E528" s="206" t="s">
        <v>1120</v>
      </c>
      <c r="F528" s="207" t="s">
        <v>1121</v>
      </c>
      <c r="G528" s="208" t="s">
        <v>143</v>
      </c>
      <c r="H528" s="209">
        <v>35.75</v>
      </c>
      <c r="I528" s="210"/>
      <c r="J528" s="211">
        <f>ROUND(I528*H528,2)</f>
        <v>0</v>
      </c>
      <c r="K528" s="207" t="s">
        <v>144</v>
      </c>
      <c r="L528" s="45"/>
      <c r="M528" s="212" t="s">
        <v>19</v>
      </c>
      <c r="N528" s="213" t="s">
        <v>47</v>
      </c>
      <c r="O528" s="85"/>
      <c r="P528" s="214">
        <f>O528*H528</f>
        <v>0</v>
      </c>
      <c r="Q528" s="214">
        <v>0.0059100000000000003</v>
      </c>
      <c r="R528" s="214">
        <f>Q528*H528</f>
        <v>0.21128250000000001</v>
      </c>
      <c r="S528" s="214">
        <v>0</v>
      </c>
      <c r="T528" s="21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6" t="s">
        <v>241</v>
      </c>
      <c r="AT528" s="216" t="s">
        <v>140</v>
      </c>
      <c r="AU528" s="216" t="s">
        <v>146</v>
      </c>
      <c r="AY528" s="18" t="s">
        <v>137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8" t="s">
        <v>146</v>
      </c>
      <c r="BK528" s="217">
        <f>ROUND(I528*H528,2)</f>
        <v>0</v>
      </c>
      <c r="BL528" s="18" t="s">
        <v>241</v>
      </c>
      <c r="BM528" s="216" t="s">
        <v>1122</v>
      </c>
    </row>
    <row r="529" s="2" customFormat="1">
      <c r="A529" s="39"/>
      <c r="B529" s="40"/>
      <c r="C529" s="41"/>
      <c r="D529" s="218" t="s">
        <v>148</v>
      </c>
      <c r="E529" s="41"/>
      <c r="F529" s="219" t="s">
        <v>1123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148</v>
      </c>
      <c r="AU529" s="18" t="s">
        <v>146</v>
      </c>
    </row>
    <row r="530" s="14" customFormat="1">
      <c r="A530" s="14"/>
      <c r="B530" s="235"/>
      <c r="C530" s="236"/>
      <c r="D530" s="225" t="s">
        <v>150</v>
      </c>
      <c r="E530" s="237" t="s">
        <v>19</v>
      </c>
      <c r="F530" s="238" t="s">
        <v>1124</v>
      </c>
      <c r="G530" s="236"/>
      <c r="H530" s="237" t="s">
        <v>19</v>
      </c>
      <c r="I530" s="239"/>
      <c r="J530" s="236"/>
      <c r="K530" s="236"/>
      <c r="L530" s="240"/>
      <c r="M530" s="241"/>
      <c r="N530" s="242"/>
      <c r="O530" s="242"/>
      <c r="P530" s="242"/>
      <c r="Q530" s="242"/>
      <c r="R530" s="242"/>
      <c r="S530" s="242"/>
      <c r="T530" s="24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4" t="s">
        <v>150</v>
      </c>
      <c r="AU530" s="244" t="s">
        <v>146</v>
      </c>
      <c r="AV530" s="14" t="s">
        <v>83</v>
      </c>
      <c r="AW530" s="14" t="s">
        <v>36</v>
      </c>
      <c r="AX530" s="14" t="s">
        <v>75</v>
      </c>
      <c r="AY530" s="244" t="s">
        <v>137</v>
      </c>
    </row>
    <row r="531" s="13" customFormat="1">
      <c r="A531" s="13"/>
      <c r="B531" s="223"/>
      <c r="C531" s="224"/>
      <c r="D531" s="225" t="s">
        <v>150</v>
      </c>
      <c r="E531" s="226" t="s">
        <v>19</v>
      </c>
      <c r="F531" s="227" t="s">
        <v>430</v>
      </c>
      <c r="G531" s="224"/>
      <c r="H531" s="228">
        <v>35.75</v>
      </c>
      <c r="I531" s="229"/>
      <c r="J531" s="224"/>
      <c r="K531" s="224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150</v>
      </c>
      <c r="AU531" s="234" t="s">
        <v>146</v>
      </c>
      <c r="AV531" s="13" t="s">
        <v>146</v>
      </c>
      <c r="AW531" s="13" t="s">
        <v>36</v>
      </c>
      <c r="AX531" s="13" t="s">
        <v>83</v>
      </c>
      <c r="AY531" s="234" t="s">
        <v>137</v>
      </c>
    </row>
    <row r="532" s="2" customFormat="1" ht="24.15" customHeight="1">
      <c r="A532" s="39"/>
      <c r="B532" s="40"/>
      <c r="C532" s="256" t="s">
        <v>1125</v>
      </c>
      <c r="D532" s="256" t="s">
        <v>265</v>
      </c>
      <c r="E532" s="257" t="s">
        <v>1126</v>
      </c>
      <c r="F532" s="258" t="s">
        <v>1127</v>
      </c>
      <c r="G532" s="259" t="s">
        <v>143</v>
      </c>
      <c r="H532" s="260">
        <v>39.325000000000003</v>
      </c>
      <c r="I532" s="261"/>
      <c r="J532" s="262">
        <f>ROUND(I532*H532,2)</f>
        <v>0</v>
      </c>
      <c r="K532" s="258" t="s">
        <v>144</v>
      </c>
      <c r="L532" s="263"/>
      <c r="M532" s="264" t="s">
        <v>19</v>
      </c>
      <c r="N532" s="265" t="s">
        <v>47</v>
      </c>
      <c r="O532" s="85"/>
      <c r="P532" s="214">
        <f>O532*H532</f>
        <v>0</v>
      </c>
      <c r="Q532" s="214">
        <v>0.0138</v>
      </c>
      <c r="R532" s="214">
        <f>Q532*H532</f>
        <v>0.54268500000000008</v>
      </c>
      <c r="S532" s="214">
        <v>0</v>
      </c>
      <c r="T532" s="21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6" t="s">
        <v>343</v>
      </c>
      <c r="AT532" s="216" t="s">
        <v>265</v>
      </c>
      <c r="AU532" s="216" t="s">
        <v>146</v>
      </c>
      <c r="AY532" s="18" t="s">
        <v>137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146</v>
      </c>
      <c r="BK532" s="217">
        <f>ROUND(I532*H532,2)</f>
        <v>0</v>
      </c>
      <c r="BL532" s="18" t="s">
        <v>241</v>
      </c>
      <c r="BM532" s="216" t="s">
        <v>1128</v>
      </c>
    </row>
    <row r="533" s="2" customFormat="1">
      <c r="A533" s="39"/>
      <c r="B533" s="40"/>
      <c r="C533" s="41"/>
      <c r="D533" s="218" t="s">
        <v>148</v>
      </c>
      <c r="E533" s="41"/>
      <c r="F533" s="219" t="s">
        <v>1129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148</v>
      </c>
      <c r="AU533" s="18" t="s">
        <v>146</v>
      </c>
    </row>
    <row r="534" s="13" customFormat="1">
      <c r="A534" s="13"/>
      <c r="B534" s="223"/>
      <c r="C534" s="224"/>
      <c r="D534" s="225" t="s">
        <v>150</v>
      </c>
      <c r="E534" s="224"/>
      <c r="F534" s="227" t="s">
        <v>1130</v>
      </c>
      <c r="G534" s="224"/>
      <c r="H534" s="228">
        <v>39.325000000000003</v>
      </c>
      <c r="I534" s="229"/>
      <c r="J534" s="224"/>
      <c r="K534" s="224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150</v>
      </c>
      <c r="AU534" s="234" t="s">
        <v>146</v>
      </c>
      <c r="AV534" s="13" t="s">
        <v>146</v>
      </c>
      <c r="AW534" s="13" t="s">
        <v>4</v>
      </c>
      <c r="AX534" s="13" t="s">
        <v>83</v>
      </c>
      <c r="AY534" s="234" t="s">
        <v>137</v>
      </c>
    </row>
    <row r="535" s="2" customFormat="1" ht="24.15" customHeight="1">
      <c r="A535" s="39"/>
      <c r="B535" s="40"/>
      <c r="C535" s="205" t="s">
        <v>1131</v>
      </c>
      <c r="D535" s="205" t="s">
        <v>140</v>
      </c>
      <c r="E535" s="206" t="s">
        <v>1132</v>
      </c>
      <c r="F535" s="207" t="s">
        <v>1133</v>
      </c>
      <c r="G535" s="208" t="s">
        <v>143</v>
      </c>
      <c r="H535" s="209">
        <v>35.75</v>
      </c>
      <c r="I535" s="210"/>
      <c r="J535" s="211">
        <f>ROUND(I535*H535,2)</f>
        <v>0</v>
      </c>
      <c r="K535" s="207" t="s">
        <v>144</v>
      </c>
      <c r="L535" s="45"/>
      <c r="M535" s="212" t="s">
        <v>19</v>
      </c>
      <c r="N535" s="213" t="s">
        <v>47</v>
      </c>
      <c r="O535" s="85"/>
      <c r="P535" s="214">
        <f>O535*H535</f>
        <v>0</v>
      </c>
      <c r="Q535" s="214">
        <v>0</v>
      </c>
      <c r="R535" s="214">
        <f>Q535*H535</f>
        <v>0</v>
      </c>
      <c r="S535" s="214">
        <v>0</v>
      </c>
      <c r="T535" s="215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6" t="s">
        <v>241</v>
      </c>
      <c r="AT535" s="216" t="s">
        <v>140</v>
      </c>
      <c r="AU535" s="216" t="s">
        <v>146</v>
      </c>
      <c r="AY535" s="18" t="s">
        <v>137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8" t="s">
        <v>146</v>
      </c>
      <c r="BK535" s="217">
        <f>ROUND(I535*H535,2)</f>
        <v>0</v>
      </c>
      <c r="BL535" s="18" t="s">
        <v>241</v>
      </c>
      <c r="BM535" s="216" t="s">
        <v>1134</v>
      </c>
    </row>
    <row r="536" s="2" customFormat="1">
      <c r="A536" s="39"/>
      <c r="B536" s="40"/>
      <c r="C536" s="41"/>
      <c r="D536" s="218" t="s">
        <v>148</v>
      </c>
      <c r="E536" s="41"/>
      <c r="F536" s="219" t="s">
        <v>1135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148</v>
      </c>
      <c r="AU536" s="18" t="s">
        <v>146</v>
      </c>
    </row>
    <row r="537" s="2" customFormat="1" ht="24.15" customHeight="1">
      <c r="A537" s="39"/>
      <c r="B537" s="40"/>
      <c r="C537" s="205" t="s">
        <v>1136</v>
      </c>
      <c r="D537" s="205" t="s">
        <v>140</v>
      </c>
      <c r="E537" s="206" t="s">
        <v>1137</v>
      </c>
      <c r="F537" s="207" t="s">
        <v>1138</v>
      </c>
      <c r="G537" s="208" t="s">
        <v>143</v>
      </c>
      <c r="H537" s="209">
        <v>35.75</v>
      </c>
      <c r="I537" s="210"/>
      <c r="J537" s="211">
        <f>ROUND(I537*H537,2)</f>
        <v>0</v>
      </c>
      <c r="K537" s="207" t="s">
        <v>144</v>
      </c>
      <c r="L537" s="45"/>
      <c r="M537" s="212" t="s">
        <v>19</v>
      </c>
      <c r="N537" s="213" t="s">
        <v>47</v>
      </c>
      <c r="O537" s="85"/>
      <c r="P537" s="214">
        <f>O537*H537</f>
        <v>0</v>
      </c>
      <c r="Q537" s="214">
        <v>0</v>
      </c>
      <c r="R537" s="214">
        <f>Q537*H537</f>
        <v>0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241</v>
      </c>
      <c r="AT537" s="216" t="s">
        <v>140</v>
      </c>
      <c r="AU537" s="216" t="s">
        <v>146</v>
      </c>
      <c r="AY537" s="18" t="s">
        <v>137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146</v>
      </c>
      <c r="BK537" s="217">
        <f>ROUND(I537*H537,2)</f>
        <v>0</v>
      </c>
      <c r="BL537" s="18" t="s">
        <v>241</v>
      </c>
      <c r="BM537" s="216" t="s">
        <v>1139</v>
      </c>
    </row>
    <row r="538" s="2" customFormat="1">
      <c r="A538" s="39"/>
      <c r="B538" s="40"/>
      <c r="C538" s="41"/>
      <c r="D538" s="218" t="s">
        <v>148</v>
      </c>
      <c r="E538" s="41"/>
      <c r="F538" s="219" t="s">
        <v>1140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148</v>
      </c>
      <c r="AU538" s="18" t="s">
        <v>146</v>
      </c>
    </row>
    <row r="539" s="2" customFormat="1" ht="16.5" customHeight="1">
      <c r="A539" s="39"/>
      <c r="B539" s="40"/>
      <c r="C539" s="205" t="s">
        <v>1141</v>
      </c>
      <c r="D539" s="205" t="s">
        <v>140</v>
      </c>
      <c r="E539" s="206" t="s">
        <v>1142</v>
      </c>
      <c r="F539" s="207" t="s">
        <v>1143</v>
      </c>
      <c r="G539" s="208" t="s">
        <v>154</v>
      </c>
      <c r="H539" s="209">
        <v>25</v>
      </c>
      <c r="I539" s="210"/>
      <c r="J539" s="211">
        <f>ROUND(I539*H539,2)</f>
        <v>0</v>
      </c>
      <c r="K539" s="207" t="s">
        <v>144</v>
      </c>
      <c r="L539" s="45"/>
      <c r="M539" s="212" t="s">
        <v>19</v>
      </c>
      <c r="N539" s="213" t="s">
        <v>47</v>
      </c>
      <c r="O539" s="85"/>
      <c r="P539" s="214">
        <f>O539*H539</f>
        <v>0</v>
      </c>
      <c r="Q539" s="214">
        <v>0.00021000000000000001</v>
      </c>
      <c r="R539" s="214">
        <f>Q539*H539</f>
        <v>0.0052500000000000003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241</v>
      </c>
      <c r="AT539" s="216" t="s">
        <v>140</v>
      </c>
      <c r="AU539" s="216" t="s">
        <v>146</v>
      </c>
      <c r="AY539" s="18" t="s">
        <v>137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146</v>
      </c>
      <c r="BK539" s="217">
        <f>ROUND(I539*H539,2)</f>
        <v>0</v>
      </c>
      <c r="BL539" s="18" t="s">
        <v>241</v>
      </c>
      <c r="BM539" s="216" t="s">
        <v>1144</v>
      </c>
    </row>
    <row r="540" s="2" customFormat="1">
      <c r="A540" s="39"/>
      <c r="B540" s="40"/>
      <c r="C540" s="41"/>
      <c r="D540" s="218" t="s">
        <v>148</v>
      </c>
      <c r="E540" s="41"/>
      <c r="F540" s="219" t="s">
        <v>1145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148</v>
      </c>
      <c r="AU540" s="18" t="s">
        <v>146</v>
      </c>
    </row>
    <row r="541" s="13" customFormat="1">
      <c r="A541" s="13"/>
      <c r="B541" s="223"/>
      <c r="C541" s="224"/>
      <c r="D541" s="225" t="s">
        <v>150</v>
      </c>
      <c r="E541" s="226" t="s">
        <v>19</v>
      </c>
      <c r="F541" s="227" t="s">
        <v>1146</v>
      </c>
      <c r="G541" s="224"/>
      <c r="H541" s="228">
        <v>25</v>
      </c>
      <c r="I541" s="229"/>
      <c r="J541" s="224"/>
      <c r="K541" s="224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150</v>
      </c>
      <c r="AU541" s="234" t="s">
        <v>146</v>
      </c>
      <c r="AV541" s="13" t="s">
        <v>146</v>
      </c>
      <c r="AW541" s="13" t="s">
        <v>36</v>
      </c>
      <c r="AX541" s="13" t="s">
        <v>83</v>
      </c>
      <c r="AY541" s="234" t="s">
        <v>137</v>
      </c>
    </row>
    <row r="542" s="2" customFormat="1" ht="16.5" customHeight="1">
      <c r="A542" s="39"/>
      <c r="B542" s="40"/>
      <c r="C542" s="205" t="s">
        <v>1147</v>
      </c>
      <c r="D542" s="205" t="s">
        <v>140</v>
      </c>
      <c r="E542" s="206" t="s">
        <v>1148</v>
      </c>
      <c r="F542" s="207" t="s">
        <v>1149</v>
      </c>
      <c r="G542" s="208" t="s">
        <v>154</v>
      </c>
      <c r="H542" s="209">
        <v>15</v>
      </c>
      <c r="I542" s="210"/>
      <c r="J542" s="211">
        <f>ROUND(I542*H542,2)</f>
        <v>0</v>
      </c>
      <c r="K542" s="207" t="s">
        <v>144</v>
      </c>
      <c r="L542" s="45"/>
      <c r="M542" s="212" t="s">
        <v>19</v>
      </c>
      <c r="N542" s="213" t="s">
        <v>47</v>
      </c>
      <c r="O542" s="85"/>
      <c r="P542" s="214">
        <f>O542*H542</f>
        <v>0</v>
      </c>
      <c r="Q542" s="214">
        <v>0.00020000000000000001</v>
      </c>
      <c r="R542" s="214">
        <f>Q542*H542</f>
        <v>0.0030000000000000001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241</v>
      </c>
      <c r="AT542" s="216" t="s">
        <v>140</v>
      </c>
      <c r="AU542" s="216" t="s">
        <v>146</v>
      </c>
      <c r="AY542" s="18" t="s">
        <v>137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146</v>
      </c>
      <c r="BK542" s="217">
        <f>ROUND(I542*H542,2)</f>
        <v>0</v>
      </c>
      <c r="BL542" s="18" t="s">
        <v>241</v>
      </c>
      <c r="BM542" s="216" t="s">
        <v>1150</v>
      </c>
    </row>
    <row r="543" s="2" customFormat="1">
      <c r="A543" s="39"/>
      <c r="B543" s="40"/>
      <c r="C543" s="41"/>
      <c r="D543" s="218" t="s">
        <v>148</v>
      </c>
      <c r="E543" s="41"/>
      <c r="F543" s="219" t="s">
        <v>1151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148</v>
      </c>
      <c r="AU543" s="18" t="s">
        <v>146</v>
      </c>
    </row>
    <row r="544" s="13" customFormat="1">
      <c r="A544" s="13"/>
      <c r="B544" s="223"/>
      <c r="C544" s="224"/>
      <c r="D544" s="225" t="s">
        <v>150</v>
      </c>
      <c r="E544" s="226" t="s">
        <v>19</v>
      </c>
      <c r="F544" s="227" t="s">
        <v>1085</v>
      </c>
      <c r="G544" s="224"/>
      <c r="H544" s="228">
        <v>15</v>
      </c>
      <c r="I544" s="229"/>
      <c r="J544" s="224"/>
      <c r="K544" s="224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150</v>
      </c>
      <c r="AU544" s="234" t="s">
        <v>146</v>
      </c>
      <c r="AV544" s="13" t="s">
        <v>146</v>
      </c>
      <c r="AW544" s="13" t="s">
        <v>36</v>
      </c>
      <c r="AX544" s="13" t="s">
        <v>83</v>
      </c>
      <c r="AY544" s="234" t="s">
        <v>137</v>
      </c>
    </row>
    <row r="545" s="2" customFormat="1" ht="16.5" customHeight="1">
      <c r="A545" s="39"/>
      <c r="B545" s="40"/>
      <c r="C545" s="205" t="s">
        <v>1152</v>
      </c>
      <c r="D545" s="205" t="s">
        <v>140</v>
      </c>
      <c r="E545" s="206" t="s">
        <v>1153</v>
      </c>
      <c r="F545" s="207" t="s">
        <v>1154</v>
      </c>
      <c r="G545" s="208" t="s">
        <v>203</v>
      </c>
      <c r="H545" s="209">
        <v>10.43</v>
      </c>
      <c r="I545" s="210"/>
      <c r="J545" s="211">
        <f>ROUND(I545*H545,2)</f>
        <v>0</v>
      </c>
      <c r="K545" s="207" t="s">
        <v>144</v>
      </c>
      <c r="L545" s="45"/>
      <c r="M545" s="212" t="s">
        <v>19</v>
      </c>
      <c r="N545" s="213" t="s">
        <v>47</v>
      </c>
      <c r="O545" s="85"/>
      <c r="P545" s="214">
        <f>O545*H545</f>
        <v>0</v>
      </c>
      <c r="Q545" s="214">
        <v>0.00032200000000000002</v>
      </c>
      <c r="R545" s="214">
        <f>Q545*H545</f>
        <v>0.0033584600000000002</v>
      </c>
      <c r="S545" s="214">
        <v>0</v>
      </c>
      <c r="T545" s="21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6" t="s">
        <v>241</v>
      </c>
      <c r="AT545" s="216" t="s">
        <v>140</v>
      </c>
      <c r="AU545" s="216" t="s">
        <v>146</v>
      </c>
      <c r="AY545" s="18" t="s">
        <v>137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8" t="s">
        <v>146</v>
      </c>
      <c r="BK545" s="217">
        <f>ROUND(I545*H545,2)</f>
        <v>0</v>
      </c>
      <c r="BL545" s="18" t="s">
        <v>241</v>
      </c>
      <c r="BM545" s="216" t="s">
        <v>1155</v>
      </c>
    </row>
    <row r="546" s="2" customFormat="1">
      <c r="A546" s="39"/>
      <c r="B546" s="40"/>
      <c r="C546" s="41"/>
      <c r="D546" s="218" t="s">
        <v>148</v>
      </c>
      <c r="E546" s="41"/>
      <c r="F546" s="219" t="s">
        <v>1156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148</v>
      </c>
      <c r="AU546" s="18" t="s">
        <v>146</v>
      </c>
    </row>
    <row r="547" s="13" customFormat="1">
      <c r="A547" s="13"/>
      <c r="B547" s="223"/>
      <c r="C547" s="224"/>
      <c r="D547" s="225" t="s">
        <v>150</v>
      </c>
      <c r="E547" s="226" t="s">
        <v>19</v>
      </c>
      <c r="F547" s="227" t="s">
        <v>1157</v>
      </c>
      <c r="G547" s="224"/>
      <c r="H547" s="228">
        <v>10.43</v>
      </c>
      <c r="I547" s="229"/>
      <c r="J547" s="224"/>
      <c r="K547" s="224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150</v>
      </c>
      <c r="AU547" s="234" t="s">
        <v>146</v>
      </c>
      <c r="AV547" s="13" t="s">
        <v>146</v>
      </c>
      <c r="AW547" s="13" t="s">
        <v>36</v>
      </c>
      <c r="AX547" s="13" t="s">
        <v>83</v>
      </c>
      <c r="AY547" s="234" t="s">
        <v>137</v>
      </c>
    </row>
    <row r="548" s="2" customFormat="1" ht="24.15" customHeight="1">
      <c r="A548" s="39"/>
      <c r="B548" s="40"/>
      <c r="C548" s="205" t="s">
        <v>1158</v>
      </c>
      <c r="D548" s="205" t="s">
        <v>140</v>
      </c>
      <c r="E548" s="206" t="s">
        <v>1159</v>
      </c>
      <c r="F548" s="207" t="s">
        <v>1160</v>
      </c>
      <c r="G548" s="208" t="s">
        <v>285</v>
      </c>
      <c r="H548" s="209">
        <v>0.77600000000000002</v>
      </c>
      <c r="I548" s="210"/>
      <c r="J548" s="211">
        <f>ROUND(I548*H548,2)</f>
        <v>0</v>
      </c>
      <c r="K548" s="207" t="s">
        <v>144</v>
      </c>
      <c r="L548" s="45"/>
      <c r="M548" s="212" t="s">
        <v>19</v>
      </c>
      <c r="N548" s="213" t="s">
        <v>47</v>
      </c>
      <c r="O548" s="85"/>
      <c r="P548" s="214">
        <f>O548*H548</f>
        <v>0</v>
      </c>
      <c r="Q548" s="214">
        <v>0</v>
      </c>
      <c r="R548" s="214">
        <f>Q548*H548</f>
        <v>0</v>
      </c>
      <c r="S548" s="214">
        <v>0</v>
      </c>
      <c r="T548" s="215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6" t="s">
        <v>241</v>
      </c>
      <c r="AT548" s="216" t="s">
        <v>140</v>
      </c>
      <c r="AU548" s="216" t="s">
        <v>146</v>
      </c>
      <c r="AY548" s="18" t="s">
        <v>137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18" t="s">
        <v>146</v>
      </c>
      <c r="BK548" s="217">
        <f>ROUND(I548*H548,2)</f>
        <v>0</v>
      </c>
      <c r="BL548" s="18" t="s">
        <v>241</v>
      </c>
      <c r="BM548" s="216" t="s">
        <v>1161</v>
      </c>
    </row>
    <row r="549" s="2" customFormat="1">
      <c r="A549" s="39"/>
      <c r="B549" s="40"/>
      <c r="C549" s="41"/>
      <c r="D549" s="218" t="s">
        <v>148</v>
      </c>
      <c r="E549" s="41"/>
      <c r="F549" s="219" t="s">
        <v>1162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148</v>
      </c>
      <c r="AU549" s="18" t="s">
        <v>146</v>
      </c>
    </row>
    <row r="550" s="12" customFormat="1" ht="22.8" customHeight="1">
      <c r="A550" s="12"/>
      <c r="B550" s="189"/>
      <c r="C550" s="190"/>
      <c r="D550" s="191" t="s">
        <v>74</v>
      </c>
      <c r="E550" s="203" t="s">
        <v>1163</v>
      </c>
      <c r="F550" s="203" t="s">
        <v>1164</v>
      </c>
      <c r="G550" s="190"/>
      <c r="H550" s="190"/>
      <c r="I550" s="193"/>
      <c r="J550" s="204">
        <f>BK550</f>
        <v>0</v>
      </c>
      <c r="K550" s="190"/>
      <c r="L550" s="195"/>
      <c r="M550" s="196"/>
      <c r="N550" s="197"/>
      <c r="O550" s="197"/>
      <c r="P550" s="198">
        <f>SUM(P551:P582)</f>
        <v>0</v>
      </c>
      <c r="Q550" s="197"/>
      <c r="R550" s="198">
        <f>SUM(R551:R582)</f>
        <v>2.9612051202500003</v>
      </c>
      <c r="S550" s="197"/>
      <c r="T550" s="199">
        <f>SUM(T551:T582)</f>
        <v>0.74411249999999995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0" t="s">
        <v>146</v>
      </c>
      <c r="AT550" s="201" t="s">
        <v>74</v>
      </c>
      <c r="AU550" s="201" t="s">
        <v>83</v>
      </c>
      <c r="AY550" s="200" t="s">
        <v>137</v>
      </c>
      <c r="BK550" s="202">
        <f>SUM(BK551:BK582)</f>
        <v>0</v>
      </c>
    </row>
    <row r="551" s="2" customFormat="1" ht="16.5" customHeight="1">
      <c r="A551" s="39"/>
      <c r="B551" s="40"/>
      <c r="C551" s="205" t="s">
        <v>1165</v>
      </c>
      <c r="D551" s="205" t="s">
        <v>140</v>
      </c>
      <c r="E551" s="206" t="s">
        <v>1166</v>
      </c>
      <c r="F551" s="207" t="s">
        <v>1167</v>
      </c>
      <c r="G551" s="208" t="s">
        <v>143</v>
      </c>
      <c r="H551" s="209">
        <v>290.79500000000002</v>
      </c>
      <c r="I551" s="210"/>
      <c r="J551" s="211">
        <f>ROUND(I551*H551,2)</f>
        <v>0</v>
      </c>
      <c r="K551" s="207" t="s">
        <v>144</v>
      </c>
      <c r="L551" s="45"/>
      <c r="M551" s="212" t="s">
        <v>19</v>
      </c>
      <c r="N551" s="213" t="s">
        <v>47</v>
      </c>
      <c r="O551" s="85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241</v>
      </c>
      <c r="AT551" s="216" t="s">
        <v>140</v>
      </c>
      <c r="AU551" s="216" t="s">
        <v>146</v>
      </c>
      <c r="AY551" s="18" t="s">
        <v>137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146</v>
      </c>
      <c r="BK551" s="217">
        <f>ROUND(I551*H551,2)</f>
        <v>0</v>
      </c>
      <c r="BL551" s="18" t="s">
        <v>241</v>
      </c>
      <c r="BM551" s="216" t="s">
        <v>1168</v>
      </c>
    </row>
    <row r="552" s="2" customFormat="1">
      <c r="A552" s="39"/>
      <c r="B552" s="40"/>
      <c r="C552" s="41"/>
      <c r="D552" s="218" t="s">
        <v>148</v>
      </c>
      <c r="E552" s="41"/>
      <c r="F552" s="219" t="s">
        <v>1169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148</v>
      </c>
      <c r="AU552" s="18" t="s">
        <v>146</v>
      </c>
    </row>
    <row r="553" s="13" customFormat="1">
      <c r="A553" s="13"/>
      <c r="B553" s="223"/>
      <c r="C553" s="224"/>
      <c r="D553" s="225" t="s">
        <v>150</v>
      </c>
      <c r="E553" s="226" t="s">
        <v>19</v>
      </c>
      <c r="F553" s="227" t="s">
        <v>320</v>
      </c>
      <c r="G553" s="224"/>
      <c r="H553" s="228">
        <v>290.79500000000002</v>
      </c>
      <c r="I553" s="229"/>
      <c r="J553" s="224"/>
      <c r="K553" s="224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150</v>
      </c>
      <c r="AU553" s="234" t="s">
        <v>146</v>
      </c>
      <c r="AV553" s="13" t="s">
        <v>146</v>
      </c>
      <c r="AW553" s="13" t="s">
        <v>36</v>
      </c>
      <c r="AX553" s="13" t="s">
        <v>83</v>
      </c>
      <c r="AY553" s="234" t="s">
        <v>137</v>
      </c>
    </row>
    <row r="554" s="2" customFormat="1" ht="16.5" customHeight="1">
      <c r="A554" s="39"/>
      <c r="B554" s="40"/>
      <c r="C554" s="205" t="s">
        <v>1170</v>
      </c>
      <c r="D554" s="205" t="s">
        <v>140</v>
      </c>
      <c r="E554" s="206" t="s">
        <v>1171</v>
      </c>
      <c r="F554" s="207" t="s">
        <v>1172</v>
      </c>
      <c r="G554" s="208" t="s">
        <v>143</v>
      </c>
      <c r="H554" s="209">
        <v>290.79500000000002</v>
      </c>
      <c r="I554" s="210"/>
      <c r="J554" s="211">
        <f>ROUND(I554*H554,2)</f>
        <v>0</v>
      </c>
      <c r="K554" s="207" t="s">
        <v>144</v>
      </c>
      <c r="L554" s="45"/>
      <c r="M554" s="212" t="s">
        <v>19</v>
      </c>
      <c r="N554" s="213" t="s">
        <v>47</v>
      </c>
      <c r="O554" s="85"/>
      <c r="P554" s="214">
        <f>O554*H554</f>
        <v>0</v>
      </c>
      <c r="Q554" s="214">
        <v>3.3000000000000003E-05</v>
      </c>
      <c r="R554" s="214">
        <f>Q554*H554</f>
        <v>0.0095962350000000016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241</v>
      </c>
      <c r="AT554" s="216" t="s">
        <v>140</v>
      </c>
      <c r="AU554" s="216" t="s">
        <v>146</v>
      </c>
      <c r="AY554" s="18" t="s">
        <v>137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146</v>
      </c>
      <c r="BK554" s="217">
        <f>ROUND(I554*H554,2)</f>
        <v>0</v>
      </c>
      <c r="BL554" s="18" t="s">
        <v>241</v>
      </c>
      <c r="BM554" s="216" t="s">
        <v>1173</v>
      </c>
    </row>
    <row r="555" s="2" customFormat="1">
      <c r="A555" s="39"/>
      <c r="B555" s="40"/>
      <c r="C555" s="41"/>
      <c r="D555" s="218" t="s">
        <v>148</v>
      </c>
      <c r="E555" s="41"/>
      <c r="F555" s="219" t="s">
        <v>1174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148</v>
      </c>
      <c r="AU555" s="18" t="s">
        <v>146</v>
      </c>
    </row>
    <row r="556" s="2" customFormat="1" ht="21.75" customHeight="1">
      <c r="A556" s="39"/>
      <c r="B556" s="40"/>
      <c r="C556" s="205" t="s">
        <v>1175</v>
      </c>
      <c r="D556" s="205" t="s">
        <v>140</v>
      </c>
      <c r="E556" s="206" t="s">
        <v>1176</v>
      </c>
      <c r="F556" s="207" t="s">
        <v>1177</v>
      </c>
      <c r="G556" s="208" t="s">
        <v>143</v>
      </c>
      <c r="H556" s="209">
        <v>290.79500000000002</v>
      </c>
      <c r="I556" s="210"/>
      <c r="J556" s="211">
        <f>ROUND(I556*H556,2)</f>
        <v>0</v>
      </c>
      <c r="K556" s="207" t="s">
        <v>144</v>
      </c>
      <c r="L556" s="45"/>
      <c r="M556" s="212" t="s">
        <v>19</v>
      </c>
      <c r="N556" s="213" t="s">
        <v>47</v>
      </c>
      <c r="O556" s="85"/>
      <c r="P556" s="214">
        <f>O556*H556</f>
        <v>0</v>
      </c>
      <c r="Q556" s="214">
        <v>0.0075820000000000002</v>
      </c>
      <c r="R556" s="214">
        <f>Q556*H556</f>
        <v>2.20480769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241</v>
      </c>
      <c r="AT556" s="216" t="s">
        <v>140</v>
      </c>
      <c r="AU556" s="216" t="s">
        <v>146</v>
      </c>
      <c r="AY556" s="18" t="s">
        <v>137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146</v>
      </c>
      <c r="BK556" s="217">
        <f>ROUND(I556*H556,2)</f>
        <v>0</v>
      </c>
      <c r="BL556" s="18" t="s">
        <v>241</v>
      </c>
      <c r="BM556" s="216" t="s">
        <v>1178</v>
      </c>
    </row>
    <row r="557" s="2" customFormat="1">
      <c r="A557" s="39"/>
      <c r="B557" s="40"/>
      <c r="C557" s="41"/>
      <c r="D557" s="218" t="s">
        <v>148</v>
      </c>
      <c r="E557" s="41"/>
      <c r="F557" s="219" t="s">
        <v>1179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148</v>
      </c>
      <c r="AU557" s="18" t="s">
        <v>146</v>
      </c>
    </row>
    <row r="558" s="2" customFormat="1" ht="16.5" customHeight="1">
      <c r="A558" s="39"/>
      <c r="B558" s="40"/>
      <c r="C558" s="205" t="s">
        <v>1180</v>
      </c>
      <c r="D558" s="205" t="s">
        <v>140</v>
      </c>
      <c r="E558" s="206" t="s">
        <v>1181</v>
      </c>
      <c r="F558" s="207" t="s">
        <v>1182</v>
      </c>
      <c r="G558" s="208" t="s">
        <v>143</v>
      </c>
      <c r="H558" s="209">
        <v>297.64499999999998</v>
      </c>
      <c r="I558" s="210"/>
      <c r="J558" s="211">
        <f>ROUND(I558*H558,2)</f>
        <v>0</v>
      </c>
      <c r="K558" s="207" t="s">
        <v>144</v>
      </c>
      <c r="L558" s="45"/>
      <c r="M558" s="212" t="s">
        <v>19</v>
      </c>
      <c r="N558" s="213" t="s">
        <v>47</v>
      </c>
      <c r="O558" s="85"/>
      <c r="P558" s="214">
        <f>O558*H558</f>
        <v>0</v>
      </c>
      <c r="Q558" s="214">
        <v>0</v>
      </c>
      <c r="R558" s="214">
        <f>Q558*H558</f>
        <v>0</v>
      </c>
      <c r="S558" s="214">
        <v>0.0025000000000000001</v>
      </c>
      <c r="T558" s="215">
        <f>S558*H558</f>
        <v>0.74411249999999995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241</v>
      </c>
      <c r="AT558" s="216" t="s">
        <v>140</v>
      </c>
      <c r="AU558" s="216" t="s">
        <v>146</v>
      </c>
      <c r="AY558" s="18" t="s">
        <v>137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146</v>
      </c>
      <c r="BK558" s="217">
        <f>ROUND(I558*H558,2)</f>
        <v>0</v>
      </c>
      <c r="BL558" s="18" t="s">
        <v>241</v>
      </c>
      <c r="BM558" s="216" t="s">
        <v>1183</v>
      </c>
    </row>
    <row r="559" s="2" customFormat="1">
      <c r="A559" s="39"/>
      <c r="B559" s="40"/>
      <c r="C559" s="41"/>
      <c r="D559" s="218" t="s">
        <v>148</v>
      </c>
      <c r="E559" s="41"/>
      <c r="F559" s="219" t="s">
        <v>1184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148</v>
      </c>
      <c r="AU559" s="18" t="s">
        <v>146</v>
      </c>
    </row>
    <row r="560" s="14" customFormat="1">
      <c r="A560" s="14"/>
      <c r="B560" s="235"/>
      <c r="C560" s="236"/>
      <c r="D560" s="225" t="s">
        <v>150</v>
      </c>
      <c r="E560" s="237" t="s">
        <v>19</v>
      </c>
      <c r="F560" s="238" t="s">
        <v>1185</v>
      </c>
      <c r="G560" s="236"/>
      <c r="H560" s="237" t="s">
        <v>19</v>
      </c>
      <c r="I560" s="239"/>
      <c r="J560" s="236"/>
      <c r="K560" s="236"/>
      <c r="L560" s="240"/>
      <c r="M560" s="241"/>
      <c r="N560" s="242"/>
      <c r="O560" s="242"/>
      <c r="P560" s="242"/>
      <c r="Q560" s="242"/>
      <c r="R560" s="242"/>
      <c r="S560" s="242"/>
      <c r="T560" s="24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4" t="s">
        <v>150</v>
      </c>
      <c r="AU560" s="244" t="s">
        <v>146</v>
      </c>
      <c r="AV560" s="14" t="s">
        <v>83</v>
      </c>
      <c r="AW560" s="14" t="s">
        <v>36</v>
      </c>
      <c r="AX560" s="14" t="s">
        <v>75</v>
      </c>
      <c r="AY560" s="244" t="s">
        <v>137</v>
      </c>
    </row>
    <row r="561" s="13" customFormat="1">
      <c r="A561" s="13"/>
      <c r="B561" s="223"/>
      <c r="C561" s="224"/>
      <c r="D561" s="225" t="s">
        <v>150</v>
      </c>
      <c r="E561" s="226" t="s">
        <v>19</v>
      </c>
      <c r="F561" s="227" t="s">
        <v>1186</v>
      </c>
      <c r="G561" s="224"/>
      <c r="H561" s="228">
        <v>297.64499999999998</v>
      </c>
      <c r="I561" s="229"/>
      <c r="J561" s="224"/>
      <c r="K561" s="224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150</v>
      </c>
      <c r="AU561" s="234" t="s">
        <v>146</v>
      </c>
      <c r="AV561" s="13" t="s">
        <v>146</v>
      </c>
      <c r="AW561" s="13" t="s">
        <v>36</v>
      </c>
      <c r="AX561" s="13" t="s">
        <v>83</v>
      </c>
      <c r="AY561" s="234" t="s">
        <v>137</v>
      </c>
    </row>
    <row r="562" s="2" customFormat="1" ht="16.5" customHeight="1">
      <c r="A562" s="39"/>
      <c r="B562" s="40"/>
      <c r="C562" s="205" t="s">
        <v>1187</v>
      </c>
      <c r="D562" s="205" t="s">
        <v>140</v>
      </c>
      <c r="E562" s="206" t="s">
        <v>1188</v>
      </c>
      <c r="F562" s="207" t="s">
        <v>1189</v>
      </c>
      <c r="G562" s="208" t="s">
        <v>143</v>
      </c>
      <c r="H562" s="209">
        <v>290.79500000000002</v>
      </c>
      <c r="I562" s="210"/>
      <c r="J562" s="211">
        <f>ROUND(I562*H562,2)</f>
        <v>0</v>
      </c>
      <c r="K562" s="207" t="s">
        <v>144</v>
      </c>
      <c r="L562" s="45"/>
      <c r="M562" s="212" t="s">
        <v>19</v>
      </c>
      <c r="N562" s="213" t="s">
        <v>47</v>
      </c>
      <c r="O562" s="85"/>
      <c r="P562" s="214">
        <f>O562*H562</f>
        <v>0</v>
      </c>
      <c r="Q562" s="214">
        <v>0.00029999999999999997</v>
      </c>
      <c r="R562" s="214">
        <f>Q562*H562</f>
        <v>0.087238499999999997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241</v>
      </c>
      <c r="AT562" s="216" t="s">
        <v>140</v>
      </c>
      <c r="AU562" s="216" t="s">
        <v>146</v>
      </c>
      <c r="AY562" s="18" t="s">
        <v>137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146</v>
      </c>
      <c r="BK562" s="217">
        <f>ROUND(I562*H562,2)</f>
        <v>0</v>
      </c>
      <c r="BL562" s="18" t="s">
        <v>241</v>
      </c>
      <c r="BM562" s="216" t="s">
        <v>1190</v>
      </c>
    </row>
    <row r="563" s="2" customFormat="1">
      <c r="A563" s="39"/>
      <c r="B563" s="40"/>
      <c r="C563" s="41"/>
      <c r="D563" s="218" t="s">
        <v>148</v>
      </c>
      <c r="E563" s="41"/>
      <c r="F563" s="219" t="s">
        <v>1191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148</v>
      </c>
      <c r="AU563" s="18" t="s">
        <v>146</v>
      </c>
    </row>
    <row r="564" s="2" customFormat="1" ht="16.5" customHeight="1">
      <c r="A564" s="39"/>
      <c r="B564" s="40"/>
      <c r="C564" s="256" t="s">
        <v>1192</v>
      </c>
      <c r="D564" s="256" t="s">
        <v>265</v>
      </c>
      <c r="E564" s="257" t="s">
        <v>1193</v>
      </c>
      <c r="F564" s="258" t="s">
        <v>1194</v>
      </c>
      <c r="G564" s="259" t="s">
        <v>143</v>
      </c>
      <c r="H564" s="260">
        <v>319.875</v>
      </c>
      <c r="I564" s="261"/>
      <c r="J564" s="262">
        <f>ROUND(I564*H564,2)</f>
        <v>0</v>
      </c>
      <c r="K564" s="258" t="s">
        <v>215</v>
      </c>
      <c r="L564" s="263"/>
      <c r="M564" s="264" t="s">
        <v>19</v>
      </c>
      <c r="N564" s="265" t="s">
        <v>47</v>
      </c>
      <c r="O564" s="85"/>
      <c r="P564" s="214">
        <f>O564*H564</f>
        <v>0</v>
      </c>
      <c r="Q564" s="214">
        <v>0.0018500000000000001</v>
      </c>
      <c r="R564" s="214">
        <f>Q564*H564</f>
        <v>0.59176875000000007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343</v>
      </c>
      <c r="AT564" s="216" t="s">
        <v>265</v>
      </c>
      <c r="AU564" s="216" t="s">
        <v>146</v>
      </c>
      <c r="AY564" s="18" t="s">
        <v>137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146</v>
      </c>
      <c r="BK564" s="217">
        <f>ROUND(I564*H564,2)</f>
        <v>0</v>
      </c>
      <c r="BL564" s="18" t="s">
        <v>241</v>
      </c>
      <c r="BM564" s="216" t="s">
        <v>1195</v>
      </c>
    </row>
    <row r="565" s="13" customFormat="1">
      <c r="A565" s="13"/>
      <c r="B565" s="223"/>
      <c r="C565" s="224"/>
      <c r="D565" s="225" t="s">
        <v>150</v>
      </c>
      <c r="E565" s="224"/>
      <c r="F565" s="227" t="s">
        <v>1196</v>
      </c>
      <c r="G565" s="224"/>
      <c r="H565" s="228">
        <v>319.875</v>
      </c>
      <c r="I565" s="229"/>
      <c r="J565" s="224"/>
      <c r="K565" s="224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150</v>
      </c>
      <c r="AU565" s="234" t="s">
        <v>146</v>
      </c>
      <c r="AV565" s="13" t="s">
        <v>146</v>
      </c>
      <c r="AW565" s="13" t="s">
        <v>4</v>
      </c>
      <c r="AX565" s="13" t="s">
        <v>83</v>
      </c>
      <c r="AY565" s="234" t="s">
        <v>137</v>
      </c>
    </row>
    <row r="566" s="2" customFormat="1" ht="16.5" customHeight="1">
      <c r="A566" s="39"/>
      <c r="B566" s="40"/>
      <c r="C566" s="205" t="s">
        <v>1197</v>
      </c>
      <c r="D566" s="205" t="s">
        <v>140</v>
      </c>
      <c r="E566" s="206" t="s">
        <v>1198</v>
      </c>
      <c r="F566" s="207" t="s">
        <v>1199</v>
      </c>
      <c r="G566" s="208" t="s">
        <v>203</v>
      </c>
      <c r="H566" s="209">
        <v>267.14999999999998</v>
      </c>
      <c r="I566" s="210"/>
      <c r="J566" s="211">
        <f>ROUND(I566*H566,2)</f>
        <v>0</v>
      </c>
      <c r="K566" s="207" t="s">
        <v>144</v>
      </c>
      <c r="L566" s="45"/>
      <c r="M566" s="212" t="s">
        <v>19</v>
      </c>
      <c r="N566" s="213" t="s">
        <v>47</v>
      </c>
      <c r="O566" s="85"/>
      <c r="P566" s="214">
        <f>O566*H566</f>
        <v>0</v>
      </c>
      <c r="Q566" s="214">
        <v>1.4935E-05</v>
      </c>
      <c r="R566" s="214">
        <f>Q566*H566</f>
        <v>0.0039898852499999993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241</v>
      </c>
      <c r="AT566" s="216" t="s">
        <v>140</v>
      </c>
      <c r="AU566" s="216" t="s">
        <v>146</v>
      </c>
      <c r="AY566" s="18" t="s">
        <v>137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146</v>
      </c>
      <c r="BK566" s="217">
        <f>ROUND(I566*H566,2)</f>
        <v>0</v>
      </c>
      <c r="BL566" s="18" t="s">
        <v>241</v>
      </c>
      <c r="BM566" s="216" t="s">
        <v>1200</v>
      </c>
    </row>
    <row r="567" s="2" customFormat="1">
      <c r="A567" s="39"/>
      <c r="B567" s="40"/>
      <c r="C567" s="41"/>
      <c r="D567" s="218" t="s">
        <v>148</v>
      </c>
      <c r="E567" s="41"/>
      <c r="F567" s="219" t="s">
        <v>1201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148</v>
      </c>
      <c r="AU567" s="18" t="s">
        <v>146</v>
      </c>
    </row>
    <row r="568" s="14" customFormat="1">
      <c r="A568" s="14"/>
      <c r="B568" s="235"/>
      <c r="C568" s="236"/>
      <c r="D568" s="225" t="s">
        <v>150</v>
      </c>
      <c r="E568" s="237" t="s">
        <v>19</v>
      </c>
      <c r="F568" s="238" t="s">
        <v>1202</v>
      </c>
      <c r="G568" s="236"/>
      <c r="H568" s="237" t="s">
        <v>19</v>
      </c>
      <c r="I568" s="239"/>
      <c r="J568" s="236"/>
      <c r="K568" s="236"/>
      <c r="L568" s="240"/>
      <c r="M568" s="241"/>
      <c r="N568" s="242"/>
      <c r="O568" s="242"/>
      <c r="P568" s="242"/>
      <c r="Q568" s="242"/>
      <c r="R568" s="242"/>
      <c r="S568" s="242"/>
      <c r="T568" s="24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4" t="s">
        <v>150</v>
      </c>
      <c r="AU568" s="244" t="s">
        <v>146</v>
      </c>
      <c r="AV568" s="14" t="s">
        <v>83</v>
      </c>
      <c r="AW568" s="14" t="s">
        <v>36</v>
      </c>
      <c r="AX568" s="14" t="s">
        <v>75</v>
      </c>
      <c r="AY568" s="244" t="s">
        <v>137</v>
      </c>
    </row>
    <row r="569" s="13" customFormat="1">
      <c r="A569" s="13"/>
      <c r="B569" s="223"/>
      <c r="C569" s="224"/>
      <c r="D569" s="225" t="s">
        <v>150</v>
      </c>
      <c r="E569" s="226" t="s">
        <v>19</v>
      </c>
      <c r="F569" s="227" t="s">
        <v>1203</v>
      </c>
      <c r="G569" s="224"/>
      <c r="H569" s="228">
        <v>303.14999999999998</v>
      </c>
      <c r="I569" s="229"/>
      <c r="J569" s="224"/>
      <c r="K569" s="224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150</v>
      </c>
      <c r="AU569" s="234" t="s">
        <v>146</v>
      </c>
      <c r="AV569" s="13" t="s">
        <v>146</v>
      </c>
      <c r="AW569" s="13" t="s">
        <v>36</v>
      </c>
      <c r="AX569" s="13" t="s">
        <v>75</v>
      </c>
      <c r="AY569" s="234" t="s">
        <v>137</v>
      </c>
    </row>
    <row r="570" s="13" customFormat="1">
      <c r="A570" s="13"/>
      <c r="B570" s="223"/>
      <c r="C570" s="224"/>
      <c r="D570" s="225" t="s">
        <v>150</v>
      </c>
      <c r="E570" s="226" t="s">
        <v>19</v>
      </c>
      <c r="F570" s="227" t="s">
        <v>1204</v>
      </c>
      <c r="G570" s="224"/>
      <c r="H570" s="228">
        <v>-36</v>
      </c>
      <c r="I570" s="229"/>
      <c r="J570" s="224"/>
      <c r="K570" s="224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150</v>
      </c>
      <c r="AU570" s="234" t="s">
        <v>146</v>
      </c>
      <c r="AV570" s="13" t="s">
        <v>146</v>
      </c>
      <c r="AW570" s="13" t="s">
        <v>36</v>
      </c>
      <c r="AX570" s="13" t="s">
        <v>75</v>
      </c>
      <c r="AY570" s="234" t="s">
        <v>137</v>
      </c>
    </row>
    <row r="571" s="15" customFormat="1">
      <c r="A571" s="15"/>
      <c r="B571" s="245"/>
      <c r="C571" s="246"/>
      <c r="D571" s="225" t="s">
        <v>150</v>
      </c>
      <c r="E571" s="247" t="s">
        <v>19</v>
      </c>
      <c r="F571" s="248" t="s">
        <v>177</v>
      </c>
      <c r="G571" s="246"/>
      <c r="H571" s="249">
        <v>267.14999999999998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5" t="s">
        <v>150</v>
      </c>
      <c r="AU571" s="255" t="s">
        <v>146</v>
      </c>
      <c r="AV571" s="15" t="s">
        <v>145</v>
      </c>
      <c r="AW571" s="15" t="s">
        <v>36</v>
      </c>
      <c r="AX571" s="15" t="s">
        <v>83</v>
      </c>
      <c r="AY571" s="255" t="s">
        <v>137</v>
      </c>
    </row>
    <row r="572" s="2" customFormat="1" ht="16.5" customHeight="1">
      <c r="A572" s="39"/>
      <c r="B572" s="40"/>
      <c r="C572" s="256" t="s">
        <v>1205</v>
      </c>
      <c r="D572" s="256" t="s">
        <v>265</v>
      </c>
      <c r="E572" s="257" t="s">
        <v>1206</v>
      </c>
      <c r="F572" s="258" t="s">
        <v>1207</v>
      </c>
      <c r="G572" s="259" t="s">
        <v>203</v>
      </c>
      <c r="H572" s="260">
        <v>272.493</v>
      </c>
      <c r="I572" s="261"/>
      <c r="J572" s="262">
        <f>ROUND(I572*H572,2)</f>
        <v>0</v>
      </c>
      <c r="K572" s="258" t="s">
        <v>144</v>
      </c>
      <c r="L572" s="263"/>
      <c r="M572" s="264" t="s">
        <v>19</v>
      </c>
      <c r="N572" s="265" t="s">
        <v>47</v>
      </c>
      <c r="O572" s="85"/>
      <c r="P572" s="214">
        <f>O572*H572</f>
        <v>0</v>
      </c>
      <c r="Q572" s="214">
        <v>0.00022000000000000001</v>
      </c>
      <c r="R572" s="214">
        <f>Q572*H572</f>
        <v>0.059948460000000002</v>
      </c>
      <c r="S572" s="214">
        <v>0</v>
      </c>
      <c r="T572" s="21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6" t="s">
        <v>343</v>
      </c>
      <c r="AT572" s="216" t="s">
        <v>265</v>
      </c>
      <c r="AU572" s="216" t="s">
        <v>146</v>
      </c>
      <c r="AY572" s="18" t="s">
        <v>137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8" t="s">
        <v>146</v>
      </c>
      <c r="BK572" s="217">
        <f>ROUND(I572*H572,2)</f>
        <v>0</v>
      </c>
      <c r="BL572" s="18" t="s">
        <v>241</v>
      </c>
      <c r="BM572" s="216" t="s">
        <v>1208</v>
      </c>
    </row>
    <row r="573" s="2" customFormat="1">
      <c r="A573" s="39"/>
      <c r="B573" s="40"/>
      <c r="C573" s="41"/>
      <c r="D573" s="218" t="s">
        <v>148</v>
      </c>
      <c r="E573" s="41"/>
      <c r="F573" s="219" t="s">
        <v>1209</v>
      </c>
      <c r="G573" s="41"/>
      <c r="H573" s="41"/>
      <c r="I573" s="220"/>
      <c r="J573" s="41"/>
      <c r="K573" s="41"/>
      <c r="L573" s="45"/>
      <c r="M573" s="221"/>
      <c r="N573" s="222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148</v>
      </c>
      <c r="AU573" s="18" t="s">
        <v>146</v>
      </c>
    </row>
    <row r="574" s="13" customFormat="1">
      <c r="A574" s="13"/>
      <c r="B574" s="223"/>
      <c r="C574" s="224"/>
      <c r="D574" s="225" t="s">
        <v>150</v>
      </c>
      <c r="E574" s="224"/>
      <c r="F574" s="227" t="s">
        <v>1210</v>
      </c>
      <c r="G574" s="224"/>
      <c r="H574" s="228">
        <v>272.493</v>
      </c>
      <c r="I574" s="229"/>
      <c r="J574" s="224"/>
      <c r="K574" s="224"/>
      <c r="L574" s="230"/>
      <c r="M574" s="231"/>
      <c r="N574" s="232"/>
      <c r="O574" s="232"/>
      <c r="P574" s="232"/>
      <c r="Q574" s="232"/>
      <c r="R574" s="232"/>
      <c r="S574" s="232"/>
      <c r="T574" s="23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4" t="s">
        <v>150</v>
      </c>
      <c r="AU574" s="234" t="s">
        <v>146</v>
      </c>
      <c r="AV574" s="13" t="s">
        <v>146</v>
      </c>
      <c r="AW574" s="13" t="s">
        <v>4</v>
      </c>
      <c r="AX574" s="13" t="s">
        <v>83</v>
      </c>
      <c r="AY574" s="234" t="s">
        <v>137</v>
      </c>
    </row>
    <row r="575" s="2" customFormat="1" ht="16.5" customHeight="1">
      <c r="A575" s="39"/>
      <c r="B575" s="40"/>
      <c r="C575" s="205" t="s">
        <v>1211</v>
      </c>
      <c r="D575" s="205" t="s">
        <v>140</v>
      </c>
      <c r="E575" s="206" t="s">
        <v>1212</v>
      </c>
      <c r="F575" s="207" t="s">
        <v>1213</v>
      </c>
      <c r="G575" s="208" t="s">
        <v>203</v>
      </c>
      <c r="H575" s="209">
        <v>18</v>
      </c>
      <c r="I575" s="210"/>
      <c r="J575" s="211">
        <f>ROUND(I575*H575,2)</f>
        <v>0</v>
      </c>
      <c r="K575" s="207" t="s">
        <v>144</v>
      </c>
      <c r="L575" s="45"/>
      <c r="M575" s="212" t="s">
        <v>19</v>
      </c>
      <c r="N575" s="213" t="s">
        <v>47</v>
      </c>
      <c r="O575" s="85"/>
      <c r="P575" s="214">
        <f>O575*H575</f>
        <v>0</v>
      </c>
      <c r="Q575" s="214">
        <v>0</v>
      </c>
      <c r="R575" s="214">
        <f>Q575*H575</f>
        <v>0</v>
      </c>
      <c r="S575" s="214">
        <v>0</v>
      </c>
      <c r="T575" s="21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6" t="s">
        <v>241</v>
      </c>
      <c r="AT575" s="216" t="s">
        <v>140</v>
      </c>
      <c r="AU575" s="216" t="s">
        <v>146</v>
      </c>
      <c r="AY575" s="18" t="s">
        <v>137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146</v>
      </c>
      <c r="BK575" s="217">
        <f>ROUND(I575*H575,2)</f>
        <v>0</v>
      </c>
      <c r="BL575" s="18" t="s">
        <v>241</v>
      </c>
      <c r="BM575" s="216" t="s">
        <v>1214</v>
      </c>
    </row>
    <row r="576" s="2" customFormat="1">
      <c r="A576" s="39"/>
      <c r="B576" s="40"/>
      <c r="C576" s="41"/>
      <c r="D576" s="218" t="s">
        <v>148</v>
      </c>
      <c r="E576" s="41"/>
      <c r="F576" s="219" t="s">
        <v>1215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148</v>
      </c>
      <c r="AU576" s="18" t="s">
        <v>146</v>
      </c>
    </row>
    <row r="577" s="13" customFormat="1">
      <c r="A577" s="13"/>
      <c r="B577" s="223"/>
      <c r="C577" s="224"/>
      <c r="D577" s="225" t="s">
        <v>150</v>
      </c>
      <c r="E577" s="226" t="s">
        <v>19</v>
      </c>
      <c r="F577" s="227" t="s">
        <v>1216</v>
      </c>
      <c r="G577" s="224"/>
      <c r="H577" s="228">
        <v>18</v>
      </c>
      <c r="I577" s="229"/>
      <c r="J577" s="224"/>
      <c r="K577" s="224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150</v>
      </c>
      <c r="AU577" s="234" t="s">
        <v>146</v>
      </c>
      <c r="AV577" s="13" t="s">
        <v>146</v>
      </c>
      <c r="AW577" s="13" t="s">
        <v>36</v>
      </c>
      <c r="AX577" s="13" t="s">
        <v>83</v>
      </c>
      <c r="AY577" s="234" t="s">
        <v>137</v>
      </c>
    </row>
    <row r="578" s="2" customFormat="1" ht="16.5" customHeight="1">
      <c r="A578" s="39"/>
      <c r="B578" s="40"/>
      <c r="C578" s="256" t="s">
        <v>1217</v>
      </c>
      <c r="D578" s="256" t="s">
        <v>265</v>
      </c>
      <c r="E578" s="257" t="s">
        <v>1218</v>
      </c>
      <c r="F578" s="258" t="s">
        <v>1219</v>
      </c>
      <c r="G578" s="259" t="s">
        <v>203</v>
      </c>
      <c r="H578" s="260">
        <v>18.359999999999999</v>
      </c>
      <c r="I578" s="261"/>
      <c r="J578" s="262">
        <f>ROUND(I578*H578,2)</f>
        <v>0</v>
      </c>
      <c r="K578" s="258" t="s">
        <v>144</v>
      </c>
      <c r="L578" s="263"/>
      <c r="M578" s="264" t="s">
        <v>19</v>
      </c>
      <c r="N578" s="265" t="s">
        <v>47</v>
      </c>
      <c r="O578" s="85"/>
      <c r="P578" s="214">
        <f>O578*H578</f>
        <v>0</v>
      </c>
      <c r="Q578" s="214">
        <v>0.00021000000000000001</v>
      </c>
      <c r="R578" s="214">
        <f>Q578*H578</f>
        <v>0.0038555999999999998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343</v>
      </c>
      <c r="AT578" s="216" t="s">
        <v>265</v>
      </c>
      <c r="AU578" s="216" t="s">
        <v>146</v>
      </c>
      <c r="AY578" s="18" t="s">
        <v>137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146</v>
      </c>
      <c r="BK578" s="217">
        <f>ROUND(I578*H578,2)</f>
        <v>0</v>
      </c>
      <c r="BL578" s="18" t="s">
        <v>241</v>
      </c>
      <c r="BM578" s="216" t="s">
        <v>1220</v>
      </c>
    </row>
    <row r="579" s="2" customFormat="1">
      <c r="A579" s="39"/>
      <c r="B579" s="40"/>
      <c r="C579" s="41"/>
      <c r="D579" s="218" t="s">
        <v>148</v>
      </c>
      <c r="E579" s="41"/>
      <c r="F579" s="219" t="s">
        <v>1221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148</v>
      </c>
      <c r="AU579" s="18" t="s">
        <v>146</v>
      </c>
    </row>
    <row r="580" s="13" customFormat="1">
      <c r="A580" s="13"/>
      <c r="B580" s="223"/>
      <c r="C580" s="224"/>
      <c r="D580" s="225" t="s">
        <v>150</v>
      </c>
      <c r="E580" s="224"/>
      <c r="F580" s="227" t="s">
        <v>1222</v>
      </c>
      <c r="G580" s="224"/>
      <c r="H580" s="228">
        <v>18.359999999999999</v>
      </c>
      <c r="I580" s="229"/>
      <c r="J580" s="224"/>
      <c r="K580" s="224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150</v>
      </c>
      <c r="AU580" s="234" t="s">
        <v>146</v>
      </c>
      <c r="AV580" s="13" t="s">
        <v>146</v>
      </c>
      <c r="AW580" s="13" t="s">
        <v>4</v>
      </c>
      <c r="AX580" s="13" t="s">
        <v>83</v>
      </c>
      <c r="AY580" s="234" t="s">
        <v>137</v>
      </c>
    </row>
    <row r="581" s="2" customFormat="1" ht="24.15" customHeight="1">
      <c r="A581" s="39"/>
      <c r="B581" s="40"/>
      <c r="C581" s="205" t="s">
        <v>1223</v>
      </c>
      <c r="D581" s="205" t="s">
        <v>140</v>
      </c>
      <c r="E581" s="206" t="s">
        <v>1224</v>
      </c>
      <c r="F581" s="207" t="s">
        <v>1225</v>
      </c>
      <c r="G581" s="208" t="s">
        <v>285</v>
      </c>
      <c r="H581" s="209">
        <v>2.9609999999999999</v>
      </c>
      <c r="I581" s="210"/>
      <c r="J581" s="211">
        <f>ROUND(I581*H581,2)</f>
        <v>0</v>
      </c>
      <c r="K581" s="207" t="s">
        <v>144</v>
      </c>
      <c r="L581" s="45"/>
      <c r="M581" s="212" t="s">
        <v>19</v>
      </c>
      <c r="N581" s="213" t="s">
        <v>47</v>
      </c>
      <c r="O581" s="85"/>
      <c r="P581" s="214">
        <f>O581*H581</f>
        <v>0</v>
      </c>
      <c r="Q581" s="214">
        <v>0</v>
      </c>
      <c r="R581" s="214">
        <f>Q581*H581</f>
        <v>0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241</v>
      </c>
      <c r="AT581" s="216" t="s">
        <v>140</v>
      </c>
      <c r="AU581" s="216" t="s">
        <v>146</v>
      </c>
      <c r="AY581" s="18" t="s">
        <v>137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146</v>
      </c>
      <c r="BK581" s="217">
        <f>ROUND(I581*H581,2)</f>
        <v>0</v>
      </c>
      <c r="BL581" s="18" t="s">
        <v>241</v>
      </c>
      <c r="BM581" s="216" t="s">
        <v>1226</v>
      </c>
    </row>
    <row r="582" s="2" customFormat="1">
      <c r="A582" s="39"/>
      <c r="B582" s="40"/>
      <c r="C582" s="41"/>
      <c r="D582" s="218" t="s">
        <v>148</v>
      </c>
      <c r="E582" s="41"/>
      <c r="F582" s="219" t="s">
        <v>1227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148</v>
      </c>
      <c r="AU582" s="18" t="s">
        <v>146</v>
      </c>
    </row>
    <row r="583" s="12" customFormat="1" ht="22.8" customHeight="1">
      <c r="A583" s="12"/>
      <c r="B583" s="189"/>
      <c r="C583" s="190"/>
      <c r="D583" s="191" t="s">
        <v>74</v>
      </c>
      <c r="E583" s="203" t="s">
        <v>1228</v>
      </c>
      <c r="F583" s="203" t="s">
        <v>1229</v>
      </c>
      <c r="G583" s="190"/>
      <c r="H583" s="190"/>
      <c r="I583" s="193"/>
      <c r="J583" s="204">
        <f>BK583</f>
        <v>0</v>
      </c>
      <c r="K583" s="190"/>
      <c r="L583" s="195"/>
      <c r="M583" s="196"/>
      <c r="N583" s="197"/>
      <c r="O583" s="197"/>
      <c r="P583" s="198">
        <f>SUM(P584:P620)</f>
        <v>0</v>
      </c>
      <c r="Q583" s="197"/>
      <c r="R583" s="198">
        <f>SUM(R584:R620)</f>
        <v>2.1304095077</v>
      </c>
      <c r="S583" s="197"/>
      <c r="T583" s="199">
        <f>SUM(T584:T620)</f>
        <v>3.6498145000000002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00" t="s">
        <v>146</v>
      </c>
      <c r="AT583" s="201" t="s">
        <v>74</v>
      </c>
      <c r="AU583" s="201" t="s">
        <v>83</v>
      </c>
      <c r="AY583" s="200" t="s">
        <v>137</v>
      </c>
      <c r="BK583" s="202">
        <f>SUM(BK584:BK620)</f>
        <v>0</v>
      </c>
    </row>
    <row r="584" s="2" customFormat="1" ht="16.5" customHeight="1">
      <c r="A584" s="39"/>
      <c r="B584" s="40"/>
      <c r="C584" s="205" t="s">
        <v>1230</v>
      </c>
      <c r="D584" s="205" t="s">
        <v>140</v>
      </c>
      <c r="E584" s="206" t="s">
        <v>1231</v>
      </c>
      <c r="F584" s="207" t="s">
        <v>1232</v>
      </c>
      <c r="G584" s="208" t="s">
        <v>143</v>
      </c>
      <c r="H584" s="209">
        <v>44.783000000000001</v>
      </c>
      <c r="I584" s="210"/>
      <c r="J584" s="211">
        <f>ROUND(I584*H584,2)</f>
        <v>0</v>
      </c>
      <c r="K584" s="207" t="s">
        <v>144</v>
      </c>
      <c r="L584" s="45"/>
      <c r="M584" s="212" t="s">
        <v>19</v>
      </c>
      <c r="N584" s="213" t="s">
        <v>47</v>
      </c>
      <c r="O584" s="85"/>
      <c r="P584" s="214">
        <f>O584*H584</f>
        <v>0</v>
      </c>
      <c r="Q584" s="214">
        <v>0</v>
      </c>
      <c r="R584" s="214">
        <f>Q584*H584</f>
        <v>0</v>
      </c>
      <c r="S584" s="214">
        <v>0.081500000000000003</v>
      </c>
      <c r="T584" s="215">
        <f>S584*H584</f>
        <v>3.6498145000000002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241</v>
      </c>
      <c r="AT584" s="216" t="s">
        <v>140</v>
      </c>
      <c r="AU584" s="216" t="s">
        <v>146</v>
      </c>
      <c r="AY584" s="18" t="s">
        <v>137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146</v>
      </c>
      <c r="BK584" s="217">
        <f>ROUND(I584*H584,2)</f>
        <v>0</v>
      </c>
      <c r="BL584" s="18" t="s">
        <v>241</v>
      </c>
      <c r="BM584" s="216" t="s">
        <v>1233</v>
      </c>
    </row>
    <row r="585" s="2" customFormat="1">
      <c r="A585" s="39"/>
      <c r="B585" s="40"/>
      <c r="C585" s="41"/>
      <c r="D585" s="218" t="s">
        <v>148</v>
      </c>
      <c r="E585" s="41"/>
      <c r="F585" s="219" t="s">
        <v>1234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148</v>
      </c>
      <c r="AU585" s="18" t="s">
        <v>146</v>
      </c>
    </row>
    <row r="586" s="13" customFormat="1">
      <c r="A586" s="13"/>
      <c r="B586" s="223"/>
      <c r="C586" s="224"/>
      <c r="D586" s="225" t="s">
        <v>150</v>
      </c>
      <c r="E586" s="226" t="s">
        <v>19</v>
      </c>
      <c r="F586" s="227" t="s">
        <v>1235</v>
      </c>
      <c r="G586" s="224"/>
      <c r="H586" s="228">
        <v>44.783000000000001</v>
      </c>
      <c r="I586" s="229"/>
      <c r="J586" s="224"/>
      <c r="K586" s="224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150</v>
      </c>
      <c r="AU586" s="234" t="s">
        <v>146</v>
      </c>
      <c r="AV586" s="13" t="s">
        <v>146</v>
      </c>
      <c r="AW586" s="13" t="s">
        <v>36</v>
      </c>
      <c r="AX586" s="13" t="s">
        <v>83</v>
      </c>
      <c r="AY586" s="234" t="s">
        <v>137</v>
      </c>
    </row>
    <row r="587" s="2" customFormat="1" ht="24.15" customHeight="1">
      <c r="A587" s="39"/>
      <c r="B587" s="40"/>
      <c r="C587" s="205" t="s">
        <v>1236</v>
      </c>
      <c r="D587" s="205" t="s">
        <v>140</v>
      </c>
      <c r="E587" s="206" t="s">
        <v>1237</v>
      </c>
      <c r="F587" s="207" t="s">
        <v>1238</v>
      </c>
      <c r="G587" s="208" t="s">
        <v>143</v>
      </c>
      <c r="H587" s="209">
        <v>100.965</v>
      </c>
      <c r="I587" s="210"/>
      <c r="J587" s="211">
        <f>ROUND(I587*H587,2)</f>
        <v>0</v>
      </c>
      <c r="K587" s="207" t="s">
        <v>144</v>
      </c>
      <c r="L587" s="45"/>
      <c r="M587" s="212" t="s">
        <v>19</v>
      </c>
      <c r="N587" s="213" t="s">
        <v>47</v>
      </c>
      <c r="O587" s="85"/>
      <c r="P587" s="214">
        <f>O587*H587</f>
        <v>0</v>
      </c>
      <c r="Q587" s="214">
        <v>0.0060499999999999998</v>
      </c>
      <c r="R587" s="214">
        <f>Q587*H587</f>
        <v>0.61083825000000003</v>
      </c>
      <c r="S587" s="214">
        <v>0</v>
      </c>
      <c r="T587" s="21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6" t="s">
        <v>241</v>
      </c>
      <c r="AT587" s="216" t="s">
        <v>140</v>
      </c>
      <c r="AU587" s="216" t="s">
        <v>146</v>
      </c>
      <c r="AY587" s="18" t="s">
        <v>137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146</v>
      </c>
      <c r="BK587" s="217">
        <f>ROUND(I587*H587,2)</f>
        <v>0</v>
      </c>
      <c r="BL587" s="18" t="s">
        <v>241</v>
      </c>
      <c r="BM587" s="216" t="s">
        <v>1239</v>
      </c>
    </row>
    <row r="588" s="2" customFormat="1">
      <c r="A588" s="39"/>
      <c r="B588" s="40"/>
      <c r="C588" s="41"/>
      <c r="D588" s="218" t="s">
        <v>148</v>
      </c>
      <c r="E588" s="41"/>
      <c r="F588" s="219" t="s">
        <v>1240</v>
      </c>
      <c r="G588" s="41"/>
      <c r="H588" s="41"/>
      <c r="I588" s="220"/>
      <c r="J588" s="41"/>
      <c r="K588" s="41"/>
      <c r="L588" s="45"/>
      <c r="M588" s="221"/>
      <c r="N588" s="222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148</v>
      </c>
      <c r="AU588" s="18" t="s">
        <v>146</v>
      </c>
    </row>
    <row r="589" s="13" customFormat="1">
      <c r="A589" s="13"/>
      <c r="B589" s="223"/>
      <c r="C589" s="224"/>
      <c r="D589" s="225" t="s">
        <v>150</v>
      </c>
      <c r="E589" s="226" t="s">
        <v>19</v>
      </c>
      <c r="F589" s="227" t="s">
        <v>1241</v>
      </c>
      <c r="G589" s="224"/>
      <c r="H589" s="228">
        <v>100.965</v>
      </c>
      <c r="I589" s="229"/>
      <c r="J589" s="224"/>
      <c r="K589" s="224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150</v>
      </c>
      <c r="AU589" s="234" t="s">
        <v>146</v>
      </c>
      <c r="AV589" s="13" t="s">
        <v>146</v>
      </c>
      <c r="AW589" s="13" t="s">
        <v>36</v>
      </c>
      <c r="AX589" s="13" t="s">
        <v>83</v>
      </c>
      <c r="AY589" s="234" t="s">
        <v>137</v>
      </c>
    </row>
    <row r="590" s="2" customFormat="1" ht="16.5" customHeight="1">
      <c r="A590" s="39"/>
      <c r="B590" s="40"/>
      <c r="C590" s="256" t="s">
        <v>1242</v>
      </c>
      <c r="D590" s="256" t="s">
        <v>265</v>
      </c>
      <c r="E590" s="257" t="s">
        <v>1243</v>
      </c>
      <c r="F590" s="258" t="s">
        <v>1244</v>
      </c>
      <c r="G590" s="259" t="s">
        <v>143</v>
      </c>
      <c r="H590" s="260">
        <v>111.062</v>
      </c>
      <c r="I590" s="261"/>
      <c r="J590" s="262">
        <f>ROUND(I590*H590,2)</f>
        <v>0</v>
      </c>
      <c r="K590" s="258" t="s">
        <v>144</v>
      </c>
      <c r="L590" s="263"/>
      <c r="M590" s="264" t="s">
        <v>19</v>
      </c>
      <c r="N590" s="265" t="s">
        <v>47</v>
      </c>
      <c r="O590" s="85"/>
      <c r="P590" s="214">
        <f>O590*H590</f>
        <v>0</v>
      </c>
      <c r="Q590" s="214">
        <v>0.0129</v>
      </c>
      <c r="R590" s="214">
        <f>Q590*H590</f>
        <v>1.4326998</v>
      </c>
      <c r="S590" s="214">
        <v>0</v>
      </c>
      <c r="T590" s="21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343</v>
      </c>
      <c r="AT590" s="216" t="s">
        <v>265</v>
      </c>
      <c r="AU590" s="216" t="s">
        <v>146</v>
      </c>
      <c r="AY590" s="18" t="s">
        <v>137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146</v>
      </c>
      <c r="BK590" s="217">
        <f>ROUND(I590*H590,2)</f>
        <v>0</v>
      </c>
      <c r="BL590" s="18" t="s">
        <v>241</v>
      </c>
      <c r="BM590" s="216" t="s">
        <v>1245</v>
      </c>
    </row>
    <row r="591" s="2" customFormat="1">
      <c r="A591" s="39"/>
      <c r="B591" s="40"/>
      <c r="C591" s="41"/>
      <c r="D591" s="218" t="s">
        <v>148</v>
      </c>
      <c r="E591" s="41"/>
      <c r="F591" s="219" t="s">
        <v>1246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148</v>
      </c>
      <c r="AU591" s="18" t="s">
        <v>146</v>
      </c>
    </row>
    <row r="592" s="13" customFormat="1">
      <c r="A592" s="13"/>
      <c r="B592" s="223"/>
      <c r="C592" s="224"/>
      <c r="D592" s="225" t="s">
        <v>150</v>
      </c>
      <c r="E592" s="224"/>
      <c r="F592" s="227" t="s">
        <v>1247</v>
      </c>
      <c r="G592" s="224"/>
      <c r="H592" s="228">
        <v>111.062</v>
      </c>
      <c r="I592" s="229"/>
      <c r="J592" s="224"/>
      <c r="K592" s="224"/>
      <c r="L592" s="230"/>
      <c r="M592" s="231"/>
      <c r="N592" s="232"/>
      <c r="O592" s="232"/>
      <c r="P592" s="232"/>
      <c r="Q592" s="232"/>
      <c r="R592" s="232"/>
      <c r="S592" s="232"/>
      <c r="T592" s="23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4" t="s">
        <v>150</v>
      </c>
      <c r="AU592" s="234" t="s">
        <v>146</v>
      </c>
      <c r="AV592" s="13" t="s">
        <v>146</v>
      </c>
      <c r="AW592" s="13" t="s">
        <v>4</v>
      </c>
      <c r="AX592" s="13" t="s">
        <v>83</v>
      </c>
      <c r="AY592" s="234" t="s">
        <v>137</v>
      </c>
    </row>
    <row r="593" s="2" customFormat="1" ht="16.5" customHeight="1">
      <c r="A593" s="39"/>
      <c r="B593" s="40"/>
      <c r="C593" s="205" t="s">
        <v>1248</v>
      </c>
      <c r="D593" s="205" t="s">
        <v>140</v>
      </c>
      <c r="E593" s="206" t="s">
        <v>1249</v>
      </c>
      <c r="F593" s="207" t="s">
        <v>1250</v>
      </c>
      <c r="G593" s="208" t="s">
        <v>143</v>
      </c>
      <c r="H593" s="209">
        <v>3</v>
      </c>
      <c r="I593" s="210"/>
      <c r="J593" s="211">
        <f>ROUND(I593*H593,2)</f>
        <v>0</v>
      </c>
      <c r="K593" s="207" t="s">
        <v>144</v>
      </c>
      <c r="L593" s="45"/>
      <c r="M593" s="212" t="s">
        <v>19</v>
      </c>
      <c r="N593" s="213" t="s">
        <v>47</v>
      </c>
      <c r="O593" s="85"/>
      <c r="P593" s="214">
        <f>O593*H593</f>
        <v>0</v>
      </c>
      <c r="Q593" s="214">
        <v>0.00057898590000000005</v>
      </c>
      <c r="R593" s="214">
        <f>Q593*H593</f>
        <v>0.0017369577000000002</v>
      </c>
      <c r="S593" s="214">
        <v>0</v>
      </c>
      <c r="T593" s="21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6" t="s">
        <v>241</v>
      </c>
      <c r="AT593" s="216" t="s">
        <v>140</v>
      </c>
      <c r="AU593" s="216" t="s">
        <v>146</v>
      </c>
      <c r="AY593" s="18" t="s">
        <v>137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146</v>
      </c>
      <c r="BK593" s="217">
        <f>ROUND(I593*H593,2)</f>
        <v>0</v>
      </c>
      <c r="BL593" s="18" t="s">
        <v>241</v>
      </c>
      <c r="BM593" s="216" t="s">
        <v>1251</v>
      </c>
    </row>
    <row r="594" s="2" customFormat="1">
      <c r="A594" s="39"/>
      <c r="B594" s="40"/>
      <c r="C594" s="41"/>
      <c r="D594" s="218" t="s">
        <v>148</v>
      </c>
      <c r="E594" s="41"/>
      <c r="F594" s="219" t="s">
        <v>1252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148</v>
      </c>
      <c r="AU594" s="18" t="s">
        <v>146</v>
      </c>
    </row>
    <row r="595" s="13" customFormat="1">
      <c r="A595" s="13"/>
      <c r="B595" s="223"/>
      <c r="C595" s="224"/>
      <c r="D595" s="225" t="s">
        <v>150</v>
      </c>
      <c r="E595" s="226" t="s">
        <v>19</v>
      </c>
      <c r="F595" s="227" t="s">
        <v>1253</v>
      </c>
      <c r="G595" s="224"/>
      <c r="H595" s="228">
        <v>3</v>
      </c>
      <c r="I595" s="229"/>
      <c r="J595" s="224"/>
      <c r="K595" s="224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150</v>
      </c>
      <c r="AU595" s="234" t="s">
        <v>146</v>
      </c>
      <c r="AV595" s="13" t="s">
        <v>146</v>
      </c>
      <c r="AW595" s="13" t="s">
        <v>36</v>
      </c>
      <c r="AX595" s="13" t="s">
        <v>83</v>
      </c>
      <c r="AY595" s="234" t="s">
        <v>137</v>
      </c>
    </row>
    <row r="596" s="2" customFormat="1" ht="16.5" customHeight="1">
      <c r="A596" s="39"/>
      <c r="B596" s="40"/>
      <c r="C596" s="256" t="s">
        <v>1254</v>
      </c>
      <c r="D596" s="256" t="s">
        <v>265</v>
      </c>
      <c r="E596" s="257" t="s">
        <v>1255</v>
      </c>
      <c r="F596" s="258" t="s">
        <v>1256</v>
      </c>
      <c r="G596" s="259" t="s">
        <v>143</v>
      </c>
      <c r="H596" s="260">
        <v>3.2999999999999998</v>
      </c>
      <c r="I596" s="261"/>
      <c r="J596" s="262">
        <f>ROUND(I596*H596,2)</f>
        <v>0</v>
      </c>
      <c r="K596" s="258" t="s">
        <v>144</v>
      </c>
      <c r="L596" s="263"/>
      <c r="M596" s="264" t="s">
        <v>19</v>
      </c>
      <c r="N596" s="265" t="s">
        <v>47</v>
      </c>
      <c r="O596" s="85"/>
      <c r="P596" s="214">
        <f>O596*H596</f>
        <v>0</v>
      </c>
      <c r="Q596" s="214">
        <v>0.01</v>
      </c>
      <c r="R596" s="214">
        <f>Q596*H596</f>
        <v>0.033000000000000002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343</v>
      </c>
      <c r="AT596" s="216" t="s">
        <v>265</v>
      </c>
      <c r="AU596" s="216" t="s">
        <v>146</v>
      </c>
      <c r="AY596" s="18" t="s">
        <v>137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146</v>
      </c>
      <c r="BK596" s="217">
        <f>ROUND(I596*H596,2)</f>
        <v>0</v>
      </c>
      <c r="BL596" s="18" t="s">
        <v>241</v>
      </c>
      <c r="BM596" s="216" t="s">
        <v>1257</v>
      </c>
    </row>
    <row r="597" s="2" customFormat="1">
      <c r="A597" s="39"/>
      <c r="B597" s="40"/>
      <c r="C597" s="41"/>
      <c r="D597" s="218" t="s">
        <v>148</v>
      </c>
      <c r="E597" s="41"/>
      <c r="F597" s="219" t="s">
        <v>1258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148</v>
      </c>
      <c r="AU597" s="18" t="s">
        <v>146</v>
      </c>
    </row>
    <row r="598" s="13" customFormat="1">
      <c r="A598" s="13"/>
      <c r="B598" s="223"/>
      <c r="C598" s="224"/>
      <c r="D598" s="225" t="s">
        <v>150</v>
      </c>
      <c r="E598" s="224"/>
      <c r="F598" s="227" t="s">
        <v>1259</v>
      </c>
      <c r="G598" s="224"/>
      <c r="H598" s="228">
        <v>3.2999999999999998</v>
      </c>
      <c r="I598" s="229"/>
      <c r="J598" s="224"/>
      <c r="K598" s="224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150</v>
      </c>
      <c r="AU598" s="234" t="s">
        <v>146</v>
      </c>
      <c r="AV598" s="13" t="s">
        <v>146</v>
      </c>
      <c r="AW598" s="13" t="s">
        <v>4</v>
      </c>
      <c r="AX598" s="13" t="s">
        <v>83</v>
      </c>
      <c r="AY598" s="234" t="s">
        <v>137</v>
      </c>
    </row>
    <row r="599" s="2" customFormat="1" ht="16.5" customHeight="1">
      <c r="A599" s="39"/>
      <c r="B599" s="40"/>
      <c r="C599" s="205" t="s">
        <v>1260</v>
      </c>
      <c r="D599" s="205" t="s">
        <v>140</v>
      </c>
      <c r="E599" s="206" t="s">
        <v>1261</v>
      </c>
      <c r="F599" s="207" t="s">
        <v>1262</v>
      </c>
      <c r="G599" s="208" t="s">
        <v>203</v>
      </c>
      <c r="H599" s="209">
        <v>37.5</v>
      </c>
      <c r="I599" s="210"/>
      <c r="J599" s="211">
        <f>ROUND(I599*H599,2)</f>
        <v>0</v>
      </c>
      <c r="K599" s="207" t="s">
        <v>144</v>
      </c>
      <c r="L599" s="45"/>
      <c r="M599" s="212" t="s">
        <v>19</v>
      </c>
      <c r="N599" s="213" t="s">
        <v>47</v>
      </c>
      <c r="O599" s="85"/>
      <c r="P599" s="214">
        <f>O599*H599</f>
        <v>0</v>
      </c>
      <c r="Q599" s="214">
        <v>0.00055000000000000003</v>
      </c>
      <c r="R599" s="214">
        <f>Q599*H599</f>
        <v>0.020625000000000001</v>
      </c>
      <c r="S599" s="214">
        <v>0</v>
      </c>
      <c r="T599" s="21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6" t="s">
        <v>241</v>
      </c>
      <c r="AT599" s="216" t="s">
        <v>140</v>
      </c>
      <c r="AU599" s="216" t="s">
        <v>146</v>
      </c>
      <c r="AY599" s="18" t="s">
        <v>137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8" t="s">
        <v>146</v>
      </c>
      <c r="BK599" s="217">
        <f>ROUND(I599*H599,2)</f>
        <v>0</v>
      </c>
      <c r="BL599" s="18" t="s">
        <v>241</v>
      </c>
      <c r="BM599" s="216" t="s">
        <v>1263</v>
      </c>
    </row>
    <row r="600" s="2" customFormat="1">
      <c r="A600" s="39"/>
      <c r="B600" s="40"/>
      <c r="C600" s="41"/>
      <c r="D600" s="218" t="s">
        <v>148</v>
      </c>
      <c r="E600" s="41"/>
      <c r="F600" s="219" t="s">
        <v>1264</v>
      </c>
      <c r="G600" s="41"/>
      <c r="H600" s="41"/>
      <c r="I600" s="220"/>
      <c r="J600" s="41"/>
      <c r="K600" s="41"/>
      <c r="L600" s="45"/>
      <c r="M600" s="221"/>
      <c r="N600" s="222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148</v>
      </c>
      <c r="AU600" s="18" t="s">
        <v>146</v>
      </c>
    </row>
    <row r="601" s="13" customFormat="1">
      <c r="A601" s="13"/>
      <c r="B601" s="223"/>
      <c r="C601" s="224"/>
      <c r="D601" s="225" t="s">
        <v>150</v>
      </c>
      <c r="E601" s="226" t="s">
        <v>19</v>
      </c>
      <c r="F601" s="227" t="s">
        <v>1265</v>
      </c>
      <c r="G601" s="224"/>
      <c r="H601" s="228">
        <v>37.5</v>
      </c>
      <c r="I601" s="229"/>
      <c r="J601" s="224"/>
      <c r="K601" s="224"/>
      <c r="L601" s="230"/>
      <c r="M601" s="231"/>
      <c r="N601" s="232"/>
      <c r="O601" s="232"/>
      <c r="P601" s="232"/>
      <c r="Q601" s="232"/>
      <c r="R601" s="232"/>
      <c r="S601" s="232"/>
      <c r="T601" s="23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4" t="s">
        <v>150</v>
      </c>
      <c r="AU601" s="234" t="s">
        <v>146</v>
      </c>
      <c r="AV601" s="13" t="s">
        <v>146</v>
      </c>
      <c r="AW601" s="13" t="s">
        <v>36</v>
      </c>
      <c r="AX601" s="13" t="s">
        <v>83</v>
      </c>
      <c r="AY601" s="234" t="s">
        <v>137</v>
      </c>
    </row>
    <row r="602" s="2" customFormat="1" ht="16.5" customHeight="1">
      <c r="A602" s="39"/>
      <c r="B602" s="40"/>
      <c r="C602" s="205" t="s">
        <v>1266</v>
      </c>
      <c r="D602" s="205" t="s">
        <v>140</v>
      </c>
      <c r="E602" s="206" t="s">
        <v>1267</v>
      </c>
      <c r="F602" s="207" t="s">
        <v>1268</v>
      </c>
      <c r="G602" s="208" t="s">
        <v>203</v>
      </c>
      <c r="H602" s="209">
        <v>56.649999999999999</v>
      </c>
      <c r="I602" s="210"/>
      <c r="J602" s="211">
        <f>ROUND(I602*H602,2)</f>
        <v>0</v>
      </c>
      <c r="K602" s="207" t="s">
        <v>144</v>
      </c>
      <c r="L602" s="45"/>
      <c r="M602" s="212" t="s">
        <v>19</v>
      </c>
      <c r="N602" s="213" t="s">
        <v>47</v>
      </c>
      <c r="O602" s="85"/>
      <c r="P602" s="214">
        <f>O602*H602</f>
        <v>0</v>
      </c>
      <c r="Q602" s="214">
        <v>0.00050000000000000001</v>
      </c>
      <c r="R602" s="214">
        <f>Q602*H602</f>
        <v>0.028324999999999999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241</v>
      </c>
      <c r="AT602" s="216" t="s">
        <v>140</v>
      </c>
      <c r="AU602" s="216" t="s">
        <v>146</v>
      </c>
      <c r="AY602" s="18" t="s">
        <v>137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146</v>
      </c>
      <c r="BK602" s="217">
        <f>ROUND(I602*H602,2)</f>
        <v>0</v>
      </c>
      <c r="BL602" s="18" t="s">
        <v>241</v>
      </c>
      <c r="BM602" s="216" t="s">
        <v>1269</v>
      </c>
    </row>
    <row r="603" s="2" customFormat="1">
      <c r="A603" s="39"/>
      <c r="B603" s="40"/>
      <c r="C603" s="41"/>
      <c r="D603" s="218" t="s">
        <v>148</v>
      </c>
      <c r="E603" s="41"/>
      <c r="F603" s="219" t="s">
        <v>1270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148</v>
      </c>
      <c r="AU603" s="18" t="s">
        <v>146</v>
      </c>
    </row>
    <row r="604" s="14" customFormat="1">
      <c r="A604" s="14"/>
      <c r="B604" s="235"/>
      <c r="C604" s="236"/>
      <c r="D604" s="225" t="s">
        <v>150</v>
      </c>
      <c r="E604" s="237" t="s">
        <v>19</v>
      </c>
      <c r="F604" s="238" t="s">
        <v>1271</v>
      </c>
      <c r="G604" s="236"/>
      <c r="H604" s="237" t="s">
        <v>19</v>
      </c>
      <c r="I604" s="239"/>
      <c r="J604" s="236"/>
      <c r="K604" s="236"/>
      <c r="L604" s="240"/>
      <c r="M604" s="241"/>
      <c r="N604" s="242"/>
      <c r="O604" s="242"/>
      <c r="P604" s="242"/>
      <c r="Q604" s="242"/>
      <c r="R604" s="242"/>
      <c r="S604" s="242"/>
      <c r="T604" s="24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4" t="s">
        <v>150</v>
      </c>
      <c r="AU604" s="244" t="s">
        <v>146</v>
      </c>
      <c r="AV604" s="14" t="s">
        <v>83</v>
      </c>
      <c r="AW604" s="14" t="s">
        <v>36</v>
      </c>
      <c r="AX604" s="14" t="s">
        <v>75</v>
      </c>
      <c r="AY604" s="244" t="s">
        <v>137</v>
      </c>
    </row>
    <row r="605" s="13" customFormat="1">
      <c r="A605" s="13"/>
      <c r="B605" s="223"/>
      <c r="C605" s="224"/>
      <c r="D605" s="225" t="s">
        <v>150</v>
      </c>
      <c r="E605" s="226" t="s">
        <v>19</v>
      </c>
      <c r="F605" s="227" t="s">
        <v>996</v>
      </c>
      <c r="G605" s="224"/>
      <c r="H605" s="228">
        <v>56.649999999999999</v>
      </c>
      <c r="I605" s="229"/>
      <c r="J605" s="224"/>
      <c r="K605" s="224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150</v>
      </c>
      <c r="AU605" s="234" t="s">
        <v>146</v>
      </c>
      <c r="AV605" s="13" t="s">
        <v>146</v>
      </c>
      <c r="AW605" s="13" t="s">
        <v>36</v>
      </c>
      <c r="AX605" s="13" t="s">
        <v>83</v>
      </c>
      <c r="AY605" s="234" t="s">
        <v>137</v>
      </c>
    </row>
    <row r="606" s="2" customFormat="1" ht="16.5" customHeight="1">
      <c r="A606" s="39"/>
      <c r="B606" s="40"/>
      <c r="C606" s="205" t="s">
        <v>1272</v>
      </c>
      <c r="D606" s="205" t="s">
        <v>140</v>
      </c>
      <c r="E606" s="206" t="s">
        <v>1273</v>
      </c>
      <c r="F606" s="207" t="s">
        <v>1274</v>
      </c>
      <c r="G606" s="208" t="s">
        <v>203</v>
      </c>
      <c r="H606" s="209">
        <v>106.15000000000001</v>
      </c>
      <c r="I606" s="210"/>
      <c r="J606" s="211">
        <f>ROUND(I606*H606,2)</f>
        <v>0</v>
      </c>
      <c r="K606" s="207" t="s">
        <v>144</v>
      </c>
      <c r="L606" s="45"/>
      <c r="M606" s="212" t="s">
        <v>19</v>
      </c>
      <c r="N606" s="213" t="s">
        <v>47</v>
      </c>
      <c r="O606" s="85"/>
      <c r="P606" s="214">
        <f>O606*H606</f>
        <v>0</v>
      </c>
      <c r="Q606" s="214">
        <v>3.0000000000000001E-05</v>
      </c>
      <c r="R606" s="214">
        <f>Q606*H606</f>
        <v>0.0031845000000000003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241</v>
      </c>
      <c r="AT606" s="216" t="s">
        <v>140</v>
      </c>
      <c r="AU606" s="216" t="s">
        <v>146</v>
      </c>
      <c r="AY606" s="18" t="s">
        <v>137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146</v>
      </c>
      <c r="BK606" s="217">
        <f>ROUND(I606*H606,2)</f>
        <v>0</v>
      </c>
      <c r="BL606" s="18" t="s">
        <v>241</v>
      </c>
      <c r="BM606" s="216" t="s">
        <v>1275</v>
      </c>
    </row>
    <row r="607" s="2" customFormat="1">
      <c r="A607" s="39"/>
      <c r="B607" s="40"/>
      <c r="C607" s="41"/>
      <c r="D607" s="218" t="s">
        <v>148</v>
      </c>
      <c r="E607" s="41"/>
      <c r="F607" s="219" t="s">
        <v>1276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148</v>
      </c>
      <c r="AU607" s="18" t="s">
        <v>146</v>
      </c>
    </row>
    <row r="608" s="14" customFormat="1">
      <c r="A608" s="14"/>
      <c r="B608" s="235"/>
      <c r="C608" s="236"/>
      <c r="D608" s="225" t="s">
        <v>150</v>
      </c>
      <c r="E608" s="237" t="s">
        <v>19</v>
      </c>
      <c r="F608" s="238" t="s">
        <v>1277</v>
      </c>
      <c r="G608" s="236"/>
      <c r="H608" s="237" t="s">
        <v>19</v>
      </c>
      <c r="I608" s="239"/>
      <c r="J608" s="236"/>
      <c r="K608" s="236"/>
      <c r="L608" s="240"/>
      <c r="M608" s="241"/>
      <c r="N608" s="242"/>
      <c r="O608" s="242"/>
      <c r="P608" s="242"/>
      <c r="Q608" s="242"/>
      <c r="R608" s="242"/>
      <c r="S608" s="242"/>
      <c r="T608" s="24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4" t="s">
        <v>150</v>
      </c>
      <c r="AU608" s="244" t="s">
        <v>146</v>
      </c>
      <c r="AV608" s="14" t="s">
        <v>83</v>
      </c>
      <c r="AW608" s="14" t="s">
        <v>36</v>
      </c>
      <c r="AX608" s="14" t="s">
        <v>75</v>
      </c>
      <c r="AY608" s="244" t="s">
        <v>137</v>
      </c>
    </row>
    <row r="609" s="13" customFormat="1">
      <c r="A609" s="13"/>
      <c r="B609" s="223"/>
      <c r="C609" s="224"/>
      <c r="D609" s="225" t="s">
        <v>150</v>
      </c>
      <c r="E609" s="226" t="s">
        <v>19</v>
      </c>
      <c r="F609" s="227" t="s">
        <v>1278</v>
      </c>
      <c r="G609" s="224"/>
      <c r="H609" s="228">
        <v>52.5</v>
      </c>
      <c r="I609" s="229"/>
      <c r="J609" s="224"/>
      <c r="K609" s="224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150</v>
      </c>
      <c r="AU609" s="234" t="s">
        <v>146</v>
      </c>
      <c r="AV609" s="13" t="s">
        <v>146</v>
      </c>
      <c r="AW609" s="13" t="s">
        <v>36</v>
      </c>
      <c r="AX609" s="13" t="s">
        <v>75</v>
      </c>
      <c r="AY609" s="234" t="s">
        <v>137</v>
      </c>
    </row>
    <row r="610" s="14" customFormat="1">
      <c r="A610" s="14"/>
      <c r="B610" s="235"/>
      <c r="C610" s="236"/>
      <c r="D610" s="225" t="s">
        <v>150</v>
      </c>
      <c r="E610" s="237" t="s">
        <v>19</v>
      </c>
      <c r="F610" s="238" t="s">
        <v>1279</v>
      </c>
      <c r="G610" s="236"/>
      <c r="H610" s="237" t="s">
        <v>19</v>
      </c>
      <c r="I610" s="239"/>
      <c r="J610" s="236"/>
      <c r="K610" s="236"/>
      <c r="L610" s="240"/>
      <c r="M610" s="241"/>
      <c r="N610" s="242"/>
      <c r="O610" s="242"/>
      <c r="P610" s="242"/>
      <c r="Q610" s="242"/>
      <c r="R610" s="242"/>
      <c r="S610" s="242"/>
      <c r="T610" s="24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4" t="s">
        <v>150</v>
      </c>
      <c r="AU610" s="244" t="s">
        <v>146</v>
      </c>
      <c r="AV610" s="14" t="s">
        <v>83</v>
      </c>
      <c r="AW610" s="14" t="s">
        <v>36</v>
      </c>
      <c r="AX610" s="14" t="s">
        <v>75</v>
      </c>
      <c r="AY610" s="244" t="s">
        <v>137</v>
      </c>
    </row>
    <row r="611" s="13" customFormat="1">
      <c r="A611" s="13"/>
      <c r="B611" s="223"/>
      <c r="C611" s="224"/>
      <c r="D611" s="225" t="s">
        <v>150</v>
      </c>
      <c r="E611" s="226" t="s">
        <v>19</v>
      </c>
      <c r="F611" s="227" t="s">
        <v>1280</v>
      </c>
      <c r="G611" s="224"/>
      <c r="H611" s="228">
        <v>53.649999999999999</v>
      </c>
      <c r="I611" s="229"/>
      <c r="J611" s="224"/>
      <c r="K611" s="224"/>
      <c r="L611" s="230"/>
      <c r="M611" s="231"/>
      <c r="N611" s="232"/>
      <c r="O611" s="232"/>
      <c r="P611" s="232"/>
      <c r="Q611" s="232"/>
      <c r="R611" s="232"/>
      <c r="S611" s="232"/>
      <c r="T611" s="23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4" t="s">
        <v>150</v>
      </c>
      <c r="AU611" s="234" t="s">
        <v>146</v>
      </c>
      <c r="AV611" s="13" t="s">
        <v>146</v>
      </c>
      <c r="AW611" s="13" t="s">
        <v>36</v>
      </c>
      <c r="AX611" s="13" t="s">
        <v>75</v>
      </c>
      <c r="AY611" s="234" t="s">
        <v>137</v>
      </c>
    </row>
    <row r="612" s="15" customFormat="1">
      <c r="A612" s="15"/>
      <c r="B612" s="245"/>
      <c r="C612" s="246"/>
      <c r="D612" s="225" t="s">
        <v>150</v>
      </c>
      <c r="E612" s="247" t="s">
        <v>19</v>
      </c>
      <c r="F612" s="248" t="s">
        <v>177</v>
      </c>
      <c r="G612" s="246"/>
      <c r="H612" s="249">
        <v>106.15000000000001</v>
      </c>
      <c r="I612" s="250"/>
      <c r="J612" s="246"/>
      <c r="K612" s="246"/>
      <c r="L612" s="251"/>
      <c r="M612" s="252"/>
      <c r="N612" s="253"/>
      <c r="O612" s="253"/>
      <c r="P612" s="253"/>
      <c r="Q612" s="253"/>
      <c r="R612" s="253"/>
      <c r="S612" s="253"/>
      <c r="T612" s="254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5" t="s">
        <v>150</v>
      </c>
      <c r="AU612" s="255" t="s">
        <v>146</v>
      </c>
      <c r="AV612" s="15" t="s">
        <v>145</v>
      </c>
      <c r="AW612" s="15" t="s">
        <v>36</v>
      </c>
      <c r="AX612" s="15" t="s">
        <v>83</v>
      </c>
      <c r="AY612" s="255" t="s">
        <v>137</v>
      </c>
    </row>
    <row r="613" s="2" customFormat="1" ht="16.5" customHeight="1">
      <c r="A613" s="39"/>
      <c r="B613" s="40"/>
      <c r="C613" s="205" t="s">
        <v>1281</v>
      </c>
      <c r="D613" s="205" t="s">
        <v>140</v>
      </c>
      <c r="E613" s="206" t="s">
        <v>1282</v>
      </c>
      <c r="F613" s="207" t="s">
        <v>1283</v>
      </c>
      <c r="G613" s="208" t="s">
        <v>154</v>
      </c>
      <c r="H613" s="209">
        <v>35</v>
      </c>
      <c r="I613" s="210"/>
      <c r="J613" s="211">
        <f>ROUND(I613*H613,2)</f>
        <v>0</v>
      </c>
      <c r="K613" s="207" t="s">
        <v>144</v>
      </c>
      <c r="L613" s="45"/>
      <c r="M613" s="212" t="s">
        <v>19</v>
      </c>
      <c r="N613" s="213" t="s">
        <v>47</v>
      </c>
      <c r="O613" s="85"/>
      <c r="P613" s="214">
        <f>O613*H613</f>
        <v>0</v>
      </c>
      <c r="Q613" s="214">
        <v>0</v>
      </c>
      <c r="R613" s="214">
        <f>Q613*H613</f>
        <v>0</v>
      </c>
      <c r="S613" s="214">
        <v>0</v>
      </c>
      <c r="T613" s="215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6" t="s">
        <v>241</v>
      </c>
      <c r="AT613" s="216" t="s">
        <v>140</v>
      </c>
      <c r="AU613" s="216" t="s">
        <v>146</v>
      </c>
      <c r="AY613" s="18" t="s">
        <v>137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8" t="s">
        <v>146</v>
      </c>
      <c r="BK613" s="217">
        <f>ROUND(I613*H613,2)</f>
        <v>0</v>
      </c>
      <c r="BL613" s="18" t="s">
        <v>241</v>
      </c>
      <c r="BM613" s="216" t="s">
        <v>1284</v>
      </c>
    </row>
    <row r="614" s="2" customFormat="1">
      <c r="A614" s="39"/>
      <c r="B614" s="40"/>
      <c r="C614" s="41"/>
      <c r="D614" s="218" t="s">
        <v>148</v>
      </c>
      <c r="E614" s="41"/>
      <c r="F614" s="219" t="s">
        <v>1285</v>
      </c>
      <c r="G614" s="41"/>
      <c r="H614" s="41"/>
      <c r="I614" s="220"/>
      <c r="J614" s="41"/>
      <c r="K614" s="41"/>
      <c r="L614" s="45"/>
      <c r="M614" s="221"/>
      <c r="N614" s="222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148</v>
      </c>
      <c r="AU614" s="18" t="s">
        <v>146</v>
      </c>
    </row>
    <row r="615" s="13" customFormat="1">
      <c r="A615" s="13"/>
      <c r="B615" s="223"/>
      <c r="C615" s="224"/>
      <c r="D615" s="225" t="s">
        <v>150</v>
      </c>
      <c r="E615" s="226" t="s">
        <v>19</v>
      </c>
      <c r="F615" s="227" t="s">
        <v>1286</v>
      </c>
      <c r="G615" s="224"/>
      <c r="H615" s="228">
        <v>35</v>
      </c>
      <c r="I615" s="229"/>
      <c r="J615" s="224"/>
      <c r="K615" s="224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150</v>
      </c>
      <c r="AU615" s="234" t="s">
        <v>146</v>
      </c>
      <c r="AV615" s="13" t="s">
        <v>146</v>
      </c>
      <c r="AW615" s="13" t="s">
        <v>36</v>
      </c>
      <c r="AX615" s="13" t="s">
        <v>83</v>
      </c>
      <c r="AY615" s="234" t="s">
        <v>137</v>
      </c>
    </row>
    <row r="616" s="2" customFormat="1" ht="16.5" customHeight="1">
      <c r="A616" s="39"/>
      <c r="B616" s="40"/>
      <c r="C616" s="205" t="s">
        <v>1287</v>
      </c>
      <c r="D616" s="205" t="s">
        <v>140</v>
      </c>
      <c r="E616" s="206" t="s">
        <v>1288</v>
      </c>
      <c r="F616" s="207" t="s">
        <v>1289</v>
      </c>
      <c r="G616" s="208" t="s">
        <v>154</v>
      </c>
      <c r="H616" s="209">
        <v>5</v>
      </c>
      <c r="I616" s="210"/>
      <c r="J616" s="211">
        <f>ROUND(I616*H616,2)</f>
        <v>0</v>
      </c>
      <c r="K616" s="207" t="s">
        <v>144</v>
      </c>
      <c r="L616" s="45"/>
      <c r="M616" s="212" t="s">
        <v>19</v>
      </c>
      <c r="N616" s="213" t="s">
        <v>47</v>
      </c>
      <c r="O616" s="85"/>
      <c r="P616" s="214">
        <f>O616*H616</f>
        <v>0</v>
      </c>
      <c r="Q616" s="214">
        <v>0</v>
      </c>
      <c r="R616" s="214">
        <f>Q616*H616</f>
        <v>0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241</v>
      </c>
      <c r="AT616" s="216" t="s">
        <v>140</v>
      </c>
      <c r="AU616" s="216" t="s">
        <v>146</v>
      </c>
      <c r="AY616" s="18" t="s">
        <v>137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146</v>
      </c>
      <c r="BK616" s="217">
        <f>ROUND(I616*H616,2)</f>
        <v>0</v>
      </c>
      <c r="BL616" s="18" t="s">
        <v>241</v>
      </c>
      <c r="BM616" s="216" t="s">
        <v>1290</v>
      </c>
    </row>
    <row r="617" s="2" customFormat="1">
      <c r="A617" s="39"/>
      <c r="B617" s="40"/>
      <c r="C617" s="41"/>
      <c r="D617" s="218" t="s">
        <v>148</v>
      </c>
      <c r="E617" s="41"/>
      <c r="F617" s="219" t="s">
        <v>1291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148</v>
      </c>
      <c r="AU617" s="18" t="s">
        <v>146</v>
      </c>
    </row>
    <row r="618" s="13" customFormat="1">
      <c r="A618" s="13"/>
      <c r="B618" s="223"/>
      <c r="C618" s="224"/>
      <c r="D618" s="225" t="s">
        <v>150</v>
      </c>
      <c r="E618" s="226" t="s">
        <v>19</v>
      </c>
      <c r="F618" s="227" t="s">
        <v>167</v>
      </c>
      <c r="G618" s="224"/>
      <c r="H618" s="228">
        <v>5</v>
      </c>
      <c r="I618" s="229"/>
      <c r="J618" s="224"/>
      <c r="K618" s="224"/>
      <c r="L618" s="230"/>
      <c r="M618" s="231"/>
      <c r="N618" s="232"/>
      <c r="O618" s="232"/>
      <c r="P618" s="232"/>
      <c r="Q618" s="232"/>
      <c r="R618" s="232"/>
      <c r="S618" s="232"/>
      <c r="T618" s="23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4" t="s">
        <v>150</v>
      </c>
      <c r="AU618" s="234" t="s">
        <v>146</v>
      </c>
      <c r="AV618" s="13" t="s">
        <v>146</v>
      </c>
      <c r="AW618" s="13" t="s">
        <v>36</v>
      </c>
      <c r="AX618" s="13" t="s">
        <v>83</v>
      </c>
      <c r="AY618" s="234" t="s">
        <v>137</v>
      </c>
    </row>
    <row r="619" s="2" customFormat="1" ht="24.15" customHeight="1">
      <c r="A619" s="39"/>
      <c r="B619" s="40"/>
      <c r="C619" s="205" t="s">
        <v>1292</v>
      </c>
      <c r="D619" s="205" t="s">
        <v>140</v>
      </c>
      <c r="E619" s="206" t="s">
        <v>1293</v>
      </c>
      <c r="F619" s="207" t="s">
        <v>1294</v>
      </c>
      <c r="G619" s="208" t="s">
        <v>285</v>
      </c>
      <c r="H619" s="209">
        <v>2.1299999999999999</v>
      </c>
      <c r="I619" s="210"/>
      <c r="J619" s="211">
        <f>ROUND(I619*H619,2)</f>
        <v>0</v>
      </c>
      <c r="K619" s="207" t="s">
        <v>144</v>
      </c>
      <c r="L619" s="45"/>
      <c r="M619" s="212" t="s">
        <v>19</v>
      </c>
      <c r="N619" s="213" t="s">
        <v>47</v>
      </c>
      <c r="O619" s="85"/>
      <c r="P619" s="214">
        <f>O619*H619</f>
        <v>0</v>
      </c>
      <c r="Q619" s="214">
        <v>0</v>
      </c>
      <c r="R619" s="214">
        <f>Q619*H619</f>
        <v>0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241</v>
      </c>
      <c r="AT619" s="216" t="s">
        <v>140</v>
      </c>
      <c r="AU619" s="216" t="s">
        <v>146</v>
      </c>
      <c r="AY619" s="18" t="s">
        <v>137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146</v>
      </c>
      <c r="BK619" s="217">
        <f>ROUND(I619*H619,2)</f>
        <v>0</v>
      </c>
      <c r="BL619" s="18" t="s">
        <v>241</v>
      </c>
      <c r="BM619" s="216" t="s">
        <v>1295</v>
      </c>
    </row>
    <row r="620" s="2" customFormat="1">
      <c r="A620" s="39"/>
      <c r="B620" s="40"/>
      <c r="C620" s="41"/>
      <c r="D620" s="218" t="s">
        <v>148</v>
      </c>
      <c r="E620" s="41"/>
      <c r="F620" s="219" t="s">
        <v>1296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148</v>
      </c>
      <c r="AU620" s="18" t="s">
        <v>146</v>
      </c>
    </row>
    <row r="621" s="12" customFormat="1" ht="22.8" customHeight="1">
      <c r="A621" s="12"/>
      <c r="B621" s="189"/>
      <c r="C621" s="190"/>
      <c r="D621" s="191" t="s">
        <v>74</v>
      </c>
      <c r="E621" s="203" t="s">
        <v>1297</v>
      </c>
      <c r="F621" s="203" t="s">
        <v>1298</v>
      </c>
      <c r="G621" s="190"/>
      <c r="H621" s="190"/>
      <c r="I621" s="193"/>
      <c r="J621" s="204">
        <f>BK621</f>
        <v>0</v>
      </c>
      <c r="K621" s="190"/>
      <c r="L621" s="195"/>
      <c r="M621" s="196"/>
      <c r="N621" s="197"/>
      <c r="O621" s="197"/>
      <c r="P621" s="198">
        <f>SUM(P622:P625)</f>
        <v>0</v>
      </c>
      <c r="Q621" s="197"/>
      <c r="R621" s="198">
        <f>SUM(R622:R625)</f>
        <v>0.0013500000000000001</v>
      </c>
      <c r="S621" s="197"/>
      <c r="T621" s="199">
        <f>SUM(T622:T625)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00" t="s">
        <v>146</v>
      </c>
      <c r="AT621" s="201" t="s">
        <v>74</v>
      </c>
      <c r="AU621" s="201" t="s">
        <v>83</v>
      </c>
      <c r="AY621" s="200" t="s">
        <v>137</v>
      </c>
      <c r="BK621" s="202">
        <f>SUM(BK622:BK625)</f>
        <v>0</v>
      </c>
    </row>
    <row r="622" s="2" customFormat="1" ht="16.5" customHeight="1">
      <c r="A622" s="39"/>
      <c r="B622" s="40"/>
      <c r="C622" s="205" t="s">
        <v>1299</v>
      </c>
      <c r="D622" s="205" t="s">
        <v>140</v>
      </c>
      <c r="E622" s="206" t="s">
        <v>1300</v>
      </c>
      <c r="F622" s="207" t="s">
        <v>1301</v>
      </c>
      <c r="G622" s="208" t="s">
        <v>143</v>
      </c>
      <c r="H622" s="209">
        <v>10</v>
      </c>
      <c r="I622" s="210"/>
      <c r="J622" s="211">
        <f>ROUND(I622*H622,2)</f>
        <v>0</v>
      </c>
      <c r="K622" s="207" t="s">
        <v>144</v>
      </c>
      <c r="L622" s="45"/>
      <c r="M622" s="212" t="s">
        <v>19</v>
      </c>
      <c r="N622" s="213" t="s">
        <v>47</v>
      </c>
      <c r="O622" s="85"/>
      <c r="P622" s="214">
        <f>O622*H622</f>
        <v>0</v>
      </c>
      <c r="Q622" s="214">
        <v>0.000135</v>
      </c>
      <c r="R622" s="214">
        <f>Q622*H622</f>
        <v>0.0013500000000000001</v>
      </c>
      <c r="S622" s="214">
        <v>0</v>
      </c>
      <c r="T622" s="21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241</v>
      </c>
      <c r="AT622" s="216" t="s">
        <v>140</v>
      </c>
      <c r="AU622" s="216" t="s">
        <v>146</v>
      </c>
      <c r="AY622" s="18" t="s">
        <v>137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146</v>
      </c>
      <c r="BK622" s="217">
        <f>ROUND(I622*H622,2)</f>
        <v>0</v>
      </c>
      <c r="BL622" s="18" t="s">
        <v>241</v>
      </c>
      <c r="BM622" s="216" t="s">
        <v>1302</v>
      </c>
    </row>
    <row r="623" s="2" customFormat="1">
      <c r="A623" s="39"/>
      <c r="B623" s="40"/>
      <c r="C623" s="41"/>
      <c r="D623" s="218" t="s">
        <v>148</v>
      </c>
      <c r="E623" s="41"/>
      <c r="F623" s="219" t="s">
        <v>1303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148</v>
      </c>
      <c r="AU623" s="18" t="s">
        <v>146</v>
      </c>
    </row>
    <row r="624" s="14" customFormat="1">
      <c r="A624" s="14"/>
      <c r="B624" s="235"/>
      <c r="C624" s="236"/>
      <c r="D624" s="225" t="s">
        <v>150</v>
      </c>
      <c r="E624" s="237" t="s">
        <v>19</v>
      </c>
      <c r="F624" s="238" t="s">
        <v>1304</v>
      </c>
      <c r="G624" s="236"/>
      <c r="H624" s="237" t="s">
        <v>19</v>
      </c>
      <c r="I624" s="239"/>
      <c r="J624" s="236"/>
      <c r="K624" s="236"/>
      <c r="L624" s="240"/>
      <c r="M624" s="241"/>
      <c r="N624" s="242"/>
      <c r="O624" s="242"/>
      <c r="P624" s="242"/>
      <c r="Q624" s="242"/>
      <c r="R624" s="242"/>
      <c r="S624" s="242"/>
      <c r="T624" s="24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4" t="s">
        <v>150</v>
      </c>
      <c r="AU624" s="244" t="s">
        <v>146</v>
      </c>
      <c r="AV624" s="14" t="s">
        <v>83</v>
      </c>
      <c r="AW624" s="14" t="s">
        <v>36</v>
      </c>
      <c r="AX624" s="14" t="s">
        <v>75</v>
      </c>
      <c r="AY624" s="244" t="s">
        <v>137</v>
      </c>
    </row>
    <row r="625" s="13" customFormat="1">
      <c r="A625" s="13"/>
      <c r="B625" s="223"/>
      <c r="C625" s="224"/>
      <c r="D625" s="225" t="s">
        <v>150</v>
      </c>
      <c r="E625" s="226" t="s">
        <v>19</v>
      </c>
      <c r="F625" s="227" t="s">
        <v>1305</v>
      </c>
      <c r="G625" s="224"/>
      <c r="H625" s="228">
        <v>10</v>
      </c>
      <c r="I625" s="229"/>
      <c r="J625" s="224"/>
      <c r="K625" s="224"/>
      <c r="L625" s="230"/>
      <c r="M625" s="231"/>
      <c r="N625" s="232"/>
      <c r="O625" s="232"/>
      <c r="P625" s="232"/>
      <c r="Q625" s="232"/>
      <c r="R625" s="232"/>
      <c r="S625" s="232"/>
      <c r="T625" s="23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4" t="s">
        <v>150</v>
      </c>
      <c r="AU625" s="234" t="s">
        <v>146</v>
      </c>
      <c r="AV625" s="13" t="s">
        <v>146</v>
      </c>
      <c r="AW625" s="13" t="s">
        <v>36</v>
      </c>
      <c r="AX625" s="13" t="s">
        <v>83</v>
      </c>
      <c r="AY625" s="234" t="s">
        <v>137</v>
      </c>
    </row>
    <row r="626" s="12" customFormat="1" ht="22.8" customHeight="1">
      <c r="A626" s="12"/>
      <c r="B626" s="189"/>
      <c r="C626" s="190"/>
      <c r="D626" s="191" t="s">
        <v>74</v>
      </c>
      <c r="E626" s="203" t="s">
        <v>1306</v>
      </c>
      <c r="F626" s="203" t="s">
        <v>1307</v>
      </c>
      <c r="G626" s="190"/>
      <c r="H626" s="190"/>
      <c r="I626" s="193"/>
      <c r="J626" s="204">
        <f>BK626</f>
        <v>0</v>
      </c>
      <c r="K626" s="190"/>
      <c r="L626" s="195"/>
      <c r="M626" s="196"/>
      <c r="N626" s="197"/>
      <c r="O626" s="197"/>
      <c r="P626" s="198">
        <f>SUM(P627:P649)</f>
        <v>0</v>
      </c>
      <c r="Q626" s="197"/>
      <c r="R626" s="198">
        <f>SUM(R627:R649)</f>
        <v>1.6498829920000002</v>
      </c>
      <c r="S626" s="197"/>
      <c r="T626" s="199">
        <f>SUM(T627:T649)</f>
        <v>0.32946521000000001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00" t="s">
        <v>146</v>
      </c>
      <c r="AT626" s="201" t="s">
        <v>74</v>
      </c>
      <c r="AU626" s="201" t="s">
        <v>83</v>
      </c>
      <c r="AY626" s="200" t="s">
        <v>137</v>
      </c>
      <c r="BK626" s="202">
        <f>SUM(BK627:BK649)</f>
        <v>0</v>
      </c>
    </row>
    <row r="627" s="2" customFormat="1" ht="16.5" customHeight="1">
      <c r="A627" s="39"/>
      <c r="B627" s="40"/>
      <c r="C627" s="205" t="s">
        <v>1308</v>
      </c>
      <c r="D627" s="205" t="s">
        <v>140</v>
      </c>
      <c r="E627" s="206" t="s">
        <v>1309</v>
      </c>
      <c r="F627" s="207" t="s">
        <v>1310</v>
      </c>
      <c r="G627" s="208" t="s">
        <v>143</v>
      </c>
      <c r="H627" s="209">
        <v>1062.7909999999999</v>
      </c>
      <c r="I627" s="210"/>
      <c r="J627" s="211">
        <f>ROUND(I627*H627,2)</f>
        <v>0</v>
      </c>
      <c r="K627" s="207" t="s">
        <v>144</v>
      </c>
      <c r="L627" s="45"/>
      <c r="M627" s="212" t="s">
        <v>19</v>
      </c>
      <c r="N627" s="213" t="s">
        <v>47</v>
      </c>
      <c r="O627" s="85"/>
      <c r="P627" s="214">
        <f>O627*H627</f>
        <v>0</v>
      </c>
      <c r="Q627" s="214">
        <v>0.001</v>
      </c>
      <c r="R627" s="214">
        <f>Q627*H627</f>
        <v>1.062791</v>
      </c>
      <c r="S627" s="214">
        <v>0.00031</v>
      </c>
      <c r="T627" s="215">
        <f>S627*H627</f>
        <v>0.32946521000000001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241</v>
      </c>
      <c r="AT627" s="216" t="s">
        <v>140</v>
      </c>
      <c r="AU627" s="216" t="s">
        <v>146</v>
      </c>
      <c r="AY627" s="18" t="s">
        <v>137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146</v>
      </c>
      <c r="BK627" s="217">
        <f>ROUND(I627*H627,2)</f>
        <v>0</v>
      </c>
      <c r="BL627" s="18" t="s">
        <v>241</v>
      </c>
      <c r="BM627" s="216" t="s">
        <v>1311</v>
      </c>
    </row>
    <row r="628" s="2" customFormat="1">
      <c r="A628" s="39"/>
      <c r="B628" s="40"/>
      <c r="C628" s="41"/>
      <c r="D628" s="218" t="s">
        <v>148</v>
      </c>
      <c r="E628" s="41"/>
      <c r="F628" s="219" t="s">
        <v>1312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148</v>
      </c>
      <c r="AU628" s="18" t="s">
        <v>146</v>
      </c>
    </row>
    <row r="629" s="13" customFormat="1">
      <c r="A629" s="13"/>
      <c r="B629" s="223"/>
      <c r="C629" s="224"/>
      <c r="D629" s="225" t="s">
        <v>150</v>
      </c>
      <c r="E629" s="226" t="s">
        <v>19</v>
      </c>
      <c r="F629" s="227" t="s">
        <v>217</v>
      </c>
      <c r="G629" s="224"/>
      <c r="H629" s="228">
        <v>255.04499999999999</v>
      </c>
      <c r="I629" s="229"/>
      <c r="J629" s="224"/>
      <c r="K629" s="224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150</v>
      </c>
      <c r="AU629" s="234" t="s">
        <v>146</v>
      </c>
      <c r="AV629" s="13" t="s">
        <v>146</v>
      </c>
      <c r="AW629" s="13" t="s">
        <v>36</v>
      </c>
      <c r="AX629" s="13" t="s">
        <v>75</v>
      </c>
      <c r="AY629" s="234" t="s">
        <v>137</v>
      </c>
    </row>
    <row r="630" s="13" customFormat="1">
      <c r="A630" s="13"/>
      <c r="B630" s="223"/>
      <c r="C630" s="224"/>
      <c r="D630" s="225" t="s">
        <v>150</v>
      </c>
      <c r="E630" s="226" t="s">
        <v>19</v>
      </c>
      <c r="F630" s="227" t="s">
        <v>1313</v>
      </c>
      <c r="G630" s="224"/>
      <c r="H630" s="228">
        <v>807.74599999999998</v>
      </c>
      <c r="I630" s="229"/>
      <c r="J630" s="224"/>
      <c r="K630" s="224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150</v>
      </c>
      <c r="AU630" s="234" t="s">
        <v>146</v>
      </c>
      <c r="AV630" s="13" t="s">
        <v>146</v>
      </c>
      <c r="AW630" s="13" t="s">
        <v>36</v>
      </c>
      <c r="AX630" s="13" t="s">
        <v>75</v>
      </c>
      <c r="AY630" s="234" t="s">
        <v>137</v>
      </c>
    </row>
    <row r="631" s="15" customFormat="1">
      <c r="A631" s="15"/>
      <c r="B631" s="245"/>
      <c r="C631" s="246"/>
      <c r="D631" s="225" t="s">
        <v>150</v>
      </c>
      <c r="E631" s="247" t="s">
        <v>19</v>
      </c>
      <c r="F631" s="248" t="s">
        <v>177</v>
      </c>
      <c r="G631" s="246"/>
      <c r="H631" s="249">
        <v>1062.7909999999999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5" t="s">
        <v>150</v>
      </c>
      <c r="AU631" s="255" t="s">
        <v>146</v>
      </c>
      <c r="AV631" s="15" t="s">
        <v>145</v>
      </c>
      <c r="AW631" s="15" t="s">
        <v>36</v>
      </c>
      <c r="AX631" s="15" t="s">
        <v>83</v>
      </c>
      <c r="AY631" s="255" t="s">
        <v>137</v>
      </c>
    </row>
    <row r="632" s="2" customFormat="1" ht="16.5" customHeight="1">
      <c r="A632" s="39"/>
      <c r="B632" s="40"/>
      <c r="C632" s="205" t="s">
        <v>1314</v>
      </c>
      <c r="D632" s="205" t="s">
        <v>140</v>
      </c>
      <c r="E632" s="206" t="s">
        <v>1315</v>
      </c>
      <c r="F632" s="207" t="s">
        <v>1316</v>
      </c>
      <c r="G632" s="208" t="s">
        <v>143</v>
      </c>
      <c r="H632" s="209">
        <v>1189.8599999999999</v>
      </c>
      <c r="I632" s="210"/>
      <c r="J632" s="211">
        <f>ROUND(I632*H632,2)</f>
        <v>0</v>
      </c>
      <c r="K632" s="207" t="s">
        <v>144</v>
      </c>
      <c r="L632" s="45"/>
      <c r="M632" s="212" t="s">
        <v>19</v>
      </c>
      <c r="N632" s="213" t="s">
        <v>47</v>
      </c>
      <c r="O632" s="85"/>
      <c r="P632" s="214">
        <f>O632*H632</f>
        <v>0</v>
      </c>
      <c r="Q632" s="214">
        <v>0.00020000000000000001</v>
      </c>
      <c r="R632" s="214">
        <f>Q632*H632</f>
        <v>0.23797199999999999</v>
      </c>
      <c r="S632" s="214">
        <v>0</v>
      </c>
      <c r="T632" s="21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6" t="s">
        <v>241</v>
      </c>
      <c r="AT632" s="216" t="s">
        <v>140</v>
      </c>
      <c r="AU632" s="216" t="s">
        <v>146</v>
      </c>
      <c r="AY632" s="18" t="s">
        <v>137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8" t="s">
        <v>146</v>
      </c>
      <c r="BK632" s="217">
        <f>ROUND(I632*H632,2)</f>
        <v>0</v>
      </c>
      <c r="BL632" s="18" t="s">
        <v>241</v>
      </c>
      <c r="BM632" s="216" t="s">
        <v>1317</v>
      </c>
    </row>
    <row r="633" s="2" customFormat="1">
      <c r="A633" s="39"/>
      <c r="B633" s="40"/>
      <c r="C633" s="41"/>
      <c r="D633" s="218" t="s">
        <v>148</v>
      </c>
      <c r="E633" s="41"/>
      <c r="F633" s="219" t="s">
        <v>1318</v>
      </c>
      <c r="G633" s="41"/>
      <c r="H633" s="41"/>
      <c r="I633" s="220"/>
      <c r="J633" s="41"/>
      <c r="K633" s="41"/>
      <c r="L633" s="45"/>
      <c r="M633" s="221"/>
      <c r="N633" s="222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148</v>
      </c>
      <c r="AU633" s="18" t="s">
        <v>146</v>
      </c>
    </row>
    <row r="634" s="14" customFormat="1">
      <c r="A634" s="14"/>
      <c r="B634" s="235"/>
      <c r="C634" s="236"/>
      <c r="D634" s="225" t="s">
        <v>150</v>
      </c>
      <c r="E634" s="237" t="s">
        <v>19</v>
      </c>
      <c r="F634" s="238" t="s">
        <v>1319</v>
      </c>
      <c r="G634" s="236"/>
      <c r="H634" s="237" t="s">
        <v>19</v>
      </c>
      <c r="I634" s="239"/>
      <c r="J634" s="236"/>
      <c r="K634" s="236"/>
      <c r="L634" s="240"/>
      <c r="M634" s="241"/>
      <c r="N634" s="242"/>
      <c r="O634" s="242"/>
      <c r="P634" s="242"/>
      <c r="Q634" s="242"/>
      <c r="R634" s="242"/>
      <c r="S634" s="242"/>
      <c r="T634" s="24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4" t="s">
        <v>150</v>
      </c>
      <c r="AU634" s="244" t="s">
        <v>146</v>
      </c>
      <c r="AV634" s="14" t="s">
        <v>83</v>
      </c>
      <c r="AW634" s="14" t="s">
        <v>36</v>
      </c>
      <c r="AX634" s="14" t="s">
        <v>75</v>
      </c>
      <c r="AY634" s="244" t="s">
        <v>137</v>
      </c>
    </row>
    <row r="635" s="13" customFormat="1">
      <c r="A635" s="13"/>
      <c r="B635" s="223"/>
      <c r="C635" s="224"/>
      <c r="D635" s="225" t="s">
        <v>150</v>
      </c>
      <c r="E635" s="226" t="s">
        <v>19</v>
      </c>
      <c r="F635" s="227" t="s">
        <v>320</v>
      </c>
      <c r="G635" s="224"/>
      <c r="H635" s="228">
        <v>290.79500000000002</v>
      </c>
      <c r="I635" s="229"/>
      <c r="J635" s="224"/>
      <c r="K635" s="224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150</v>
      </c>
      <c r="AU635" s="234" t="s">
        <v>146</v>
      </c>
      <c r="AV635" s="13" t="s">
        <v>146</v>
      </c>
      <c r="AW635" s="13" t="s">
        <v>36</v>
      </c>
      <c r="AX635" s="13" t="s">
        <v>75</v>
      </c>
      <c r="AY635" s="234" t="s">
        <v>137</v>
      </c>
    </row>
    <row r="636" s="14" customFormat="1">
      <c r="A636" s="14"/>
      <c r="B636" s="235"/>
      <c r="C636" s="236"/>
      <c r="D636" s="225" t="s">
        <v>150</v>
      </c>
      <c r="E636" s="237" t="s">
        <v>19</v>
      </c>
      <c r="F636" s="238" t="s">
        <v>1320</v>
      </c>
      <c r="G636" s="236"/>
      <c r="H636" s="237" t="s">
        <v>19</v>
      </c>
      <c r="I636" s="239"/>
      <c r="J636" s="236"/>
      <c r="K636" s="236"/>
      <c r="L636" s="240"/>
      <c r="M636" s="241"/>
      <c r="N636" s="242"/>
      <c r="O636" s="242"/>
      <c r="P636" s="242"/>
      <c r="Q636" s="242"/>
      <c r="R636" s="242"/>
      <c r="S636" s="242"/>
      <c r="T636" s="24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4" t="s">
        <v>150</v>
      </c>
      <c r="AU636" s="244" t="s">
        <v>146</v>
      </c>
      <c r="AV636" s="14" t="s">
        <v>83</v>
      </c>
      <c r="AW636" s="14" t="s">
        <v>36</v>
      </c>
      <c r="AX636" s="14" t="s">
        <v>75</v>
      </c>
      <c r="AY636" s="244" t="s">
        <v>137</v>
      </c>
    </row>
    <row r="637" s="13" customFormat="1">
      <c r="A637" s="13"/>
      <c r="B637" s="223"/>
      <c r="C637" s="224"/>
      <c r="D637" s="225" t="s">
        <v>150</v>
      </c>
      <c r="E637" s="226" t="s">
        <v>19</v>
      </c>
      <c r="F637" s="227" t="s">
        <v>1321</v>
      </c>
      <c r="G637" s="224"/>
      <c r="H637" s="228">
        <v>970.08000000000004</v>
      </c>
      <c r="I637" s="229"/>
      <c r="J637" s="224"/>
      <c r="K637" s="224"/>
      <c r="L637" s="230"/>
      <c r="M637" s="231"/>
      <c r="N637" s="232"/>
      <c r="O637" s="232"/>
      <c r="P637" s="232"/>
      <c r="Q637" s="232"/>
      <c r="R637" s="232"/>
      <c r="S637" s="232"/>
      <c r="T637" s="23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4" t="s">
        <v>150</v>
      </c>
      <c r="AU637" s="234" t="s">
        <v>146</v>
      </c>
      <c r="AV637" s="13" t="s">
        <v>146</v>
      </c>
      <c r="AW637" s="13" t="s">
        <v>36</v>
      </c>
      <c r="AX637" s="13" t="s">
        <v>75</v>
      </c>
      <c r="AY637" s="234" t="s">
        <v>137</v>
      </c>
    </row>
    <row r="638" s="13" customFormat="1">
      <c r="A638" s="13"/>
      <c r="B638" s="223"/>
      <c r="C638" s="224"/>
      <c r="D638" s="225" t="s">
        <v>150</v>
      </c>
      <c r="E638" s="226" t="s">
        <v>19</v>
      </c>
      <c r="F638" s="227" t="s">
        <v>1322</v>
      </c>
      <c r="G638" s="224"/>
      <c r="H638" s="228">
        <v>-122</v>
      </c>
      <c r="I638" s="229"/>
      <c r="J638" s="224"/>
      <c r="K638" s="224"/>
      <c r="L638" s="230"/>
      <c r="M638" s="231"/>
      <c r="N638" s="232"/>
      <c r="O638" s="232"/>
      <c r="P638" s="232"/>
      <c r="Q638" s="232"/>
      <c r="R638" s="232"/>
      <c r="S638" s="232"/>
      <c r="T638" s="23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4" t="s">
        <v>150</v>
      </c>
      <c r="AU638" s="234" t="s">
        <v>146</v>
      </c>
      <c r="AV638" s="13" t="s">
        <v>146</v>
      </c>
      <c r="AW638" s="13" t="s">
        <v>36</v>
      </c>
      <c r="AX638" s="13" t="s">
        <v>75</v>
      </c>
      <c r="AY638" s="234" t="s">
        <v>137</v>
      </c>
    </row>
    <row r="639" s="14" customFormat="1">
      <c r="A639" s="14"/>
      <c r="B639" s="235"/>
      <c r="C639" s="236"/>
      <c r="D639" s="225" t="s">
        <v>150</v>
      </c>
      <c r="E639" s="237" t="s">
        <v>19</v>
      </c>
      <c r="F639" s="238" t="s">
        <v>1323</v>
      </c>
      <c r="G639" s="236"/>
      <c r="H639" s="237" t="s">
        <v>19</v>
      </c>
      <c r="I639" s="239"/>
      <c r="J639" s="236"/>
      <c r="K639" s="236"/>
      <c r="L639" s="240"/>
      <c r="M639" s="241"/>
      <c r="N639" s="242"/>
      <c r="O639" s="242"/>
      <c r="P639" s="242"/>
      <c r="Q639" s="242"/>
      <c r="R639" s="242"/>
      <c r="S639" s="242"/>
      <c r="T639" s="24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4" t="s">
        <v>150</v>
      </c>
      <c r="AU639" s="244" t="s">
        <v>146</v>
      </c>
      <c r="AV639" s="14" t="s">
        <v>83</v>
      </c>
      <c r="AW639" s="14" t="s">
        <v>36</v>
      </c>
      <c r="AX639" s="14" t="s">
        <v>75</v>
      </c>
      <c r="AY639" s="244" t="s">
        <v>137</v>
      </c>
    </row>
    <row r="640" s="13" customFormat="1">
      <c r="A640" s="13"/>
      <c r="B640" s="223"/>
      <c r="C640" s="224"/>
      <c r="D640" s="225" t="s">
        <v>150</v>
      </c>
      <c r="E640" s="226" t="s">
        <v>19</v>
      </c>
      <c r="F640" s="227" t="s">
        <v>1324</v>
      </c>
      <c r="G640" s="224"/>
      <c r="H640" s="228">
        <v>50.984999999999999</v>
      </c>
      <c r="I640" s="229"/>
      <c r="J640" s="224"/>
      <c r="K640" s="224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150</v>
      </c>
      <c r="AU640" s="234" t="s">
        <v>146</v>
      </c>
      <c r="AV640" s="13" t="s">
        <v>146</v>
      </c>
      <c r="AW640" s="13" t="s">
        <v>36</v>
      </c>
      <c r="AX640" s="13" t="s">
        <v>75</v>
      </c>
      <c r="AY640" s="234" t="s">
        <v>137</v>
      </c>
    </row>
    <row r="641" s="15" customFormat="1">
      <c r="A641" s="15"/>
      <c r="B641" s="245"/>
      <c r="C641" s="246"/>
      <c r="D641" s="225" t="s">
        <v>150</v>
      </c>
      <c r="E641" s="247" t="s">
        <v>19</v>
      </c>
      <c r="F641" s="248" t="s">
        <v>177</v>
      </c>
      <c r="G641" s="246"/>
      <c r="H641" s="249">
        <v>1189.8599999999999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5" t="s">
        <v>150</v>
      </c>
      <c r="AU641" s="255" t="s">
        <v>146</v>
      </c>
      <c r="AV641" s="15" t="s">
        <v>145</v>
      </c>
      <c r="AW641" s="15" t="s">
        <v>36</v>
      </c>
      <c r="AX641" s="15" t="s">
        <v>83</v>
      </c>
      <c r="AY641" s="255" t="s">
        <v>137</v>
      </c>
    </row>
    <row r="642" s="2" customFormat="1" ht="24.15" customHeight="1">
      <c r="A642" s="39"/>
      <c r="B642" s="40"/>
      <c r="C642" s="205" t="s">
        <v>1325</v>
      </c>
      <c r="D642" s="205" t="s">
        <v>140</v>
      </c>
      <c r="E642" s="206" t="s">
        <v>1326</v>
      </c>
      <c r="F642" s="207" t="s">
        <v>1327</v>
      </c>
      <c r="G642" s="208" t="s">
        <v>143</v>
      </c>
      <c r="H642" s="209">
        <v>1189.8599999999999</v>
      </c>
      <c r="I642" s="210"/>
      <c r="J642" s="211">
        <f>ROUND(I642*H642,2)</f>
        <v>0</v>
      </c>
      <c r="K642" s="207" t="s">
        <v>144</v>
      </c>
      <c r="L642" s="45"/>
      <c r="M642" s="212" t="s">
        <v>19</v>
      </c>
      <c r="N642" s="213" t="s">
        <v>47</v>
      </c>
      <c r="O642" s="85"/>
      <c r="P642" s="214">
        <f>O642*H642</f>
        <v>0</v>
      </c>
      <c r="Q642" s="214">
        <v>0.00028600000000000001</v>
      </c>
      <c r="R642" s="214">
        <f>Q642*H642</f>
        <v>0.34029996000000001</v>
      </c>
      <c r="S642" s="214">
        <v>0</v>
      </c>
      <c r="T642" s="215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6" t="s">
        <v>241</v>
      </c>
      <c r="AT642" s="216" t="s">
        <v>140</v>
      </c>
      <c r="AU642" s="216" t="s">
        <v>146</v>
      </c>
      <c r="AY642" s="18" t="s">
        <v>137</v>
      </c>
      <c r="BE642" s="217">
        <f>IF(N642="základní",J642,0)</f>
        <v>0</v>
      </c>
      <c r="BF642" s="217">
        <f>IF(N642="snížená",J642,0)</f>
        <v>0</v>
      </c>
      <c r="BG642" s="217">
        <f>IF(N642="zákl. přenesená",J642,0)</f>
        <v>0</v>
      </c>
      <c r="BH642" s="217">
        <f>IF(N642="sníž. přenesená",J642,0)</f>
        <v>0</v>
      </c>
      <c r="BI642" s="217">
        <f>IF(N642="nulová",J642,0)</f>
        <v>0</v>
      </c>
      <c r="BJ642" s="18" t="s">
        <v>146</v>
      </c>
      <c r="BK642" s="217">
        <f>ROUND(I642*H642,2)</f>
        <v>0</v>
      </c>
      <c r="BL642" s="18" t="s">
        <v>241</v>
      </c>
      <c r="BM642" s="216" t="s">
        <v>1328</v>
      </c>
    </row>
    <row r="643" s="2" customFormat="1">
      <c r="A643" s="39"/>
      <c r="B643" s="40"/>
      <c r="C643" s="41"/>
      <c r="D643" s="218" t="s">
        <v>148</v>
      </c>
      <c r="E643" s="41"/>
      <c r="F643" s="219" t="s">
        <v>1329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148</v>
      </c>
      <c r="AU643" s="18" t="s">
        <v>146</v>
      </c>
    </row>
    <row r="644" s="2" customFormat="1" ht="24.15" customHeight="1">
      <c r="A644" s="39"/>
      <c r="B644" s="40"/>
      <c r="C644" s="205" t="s">
        <v>1330</v>
      </c>
      <c r="D644" s="205" t="s">
        <v>140</v>
      </c>
      <c r="E644" s="206" t="s">
        <v>1331</v>
      </c>
      <c r="F644" s="207" t="s">
        <v>1332</v>
      </c>
      <c r="G644" s="208" t="s">
        <v>143</v>
      </c>
      <c r="H644" s="209">
        <v>848.08000000000004</v>
      </c>
      <c r="I644" s="210"/>
      <c r="J644" s="211">
        <f>ROUND(I644*H644,2)</f>
        <v>0</v>
      </c>
      <c r="K644" s="207" t="s">
        <v>144</v>
      </c>
      <c r="L644" s="45"/>
      <c r="M644" s="212" t="s">
        <v>19</v>
      </c>
      <c r="N644" s="213" t="s">
        <v>47</v>
      </c>
      <c r="O644" s="85"/>
      <c r="P644" s="214">
        <f>O644*H644</f>
        <v>0</v>
      </c>
      <c r="Q644" s="214">
        <v>1.04E-05</v>
      </c>
      <c r="R644" s="214">
        <f>Q644*H644</f>
        <v>0.0088200320000000002</v>
      </c>
      <c r="S644" s="214">
        <v>0</v>
      </c>
      <c r="T644" s="21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6" t="s">
        <v>241</v>
      </c>
      <c r="AT644" s="216" t="s">
        <v>140</v>
      </c>
      <c r="AU644" s="216" t="s">
        <v>146</v>
      </c>
      <c r="AY644" s="18" t="s">
        <v>137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8" t="s">
        <v>146</v>
      </c>
      <c r="BK644" s="217">
        <f>ROUND(I644*H644,2)</f>
        <v>0</v>
      </c>
      <c r="BL644" s="18" t="s">
        <v>241</v>
      </c>
      <c r="BM644" s="216" t="s">
        <v>1333</v>
      </c>
    </row>
    <row r="645" s="2" customFormat="1">
      <c r="A645" s="39"/>
      <c r="B645" s="40"/>
      <c r="C645" s="41"/>
      <c r="D645" s="218" t="s">
        <v>148</v>
      </c>
      <c r="E645" s="41"/>
      <c r="F645" s="219" t="s">
        <v>1334</v>
      </c>
      <c r="G645" s="41"/>
      <c r="H645" s="41"/>
      <c r="I645" s="220"/>
      <c r="J645" s="41"/>
      <c r="K645" s="41"/>
      <c r="L645" s="45"/>
      <c r="M645" s="221"/>
      <c r="N645" s="222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148</v>
      </c>
      <c r="AU645" s="18" t="s">
        <v>146</v>
      </c>
    </row>
    <row r="646" s="14" customFormat="1">
      <c r="A646" s="14"/>
      <c r="B646" s="235"/>
      <c r="C646" s="236"/>
      <c r="D646" s="225" t="s">
        <v>150</v>
      </c>
      <c r="E646" s="237" t="s">
        <v>19</v>
      </c>
      <c r="F646" s="238" t="s">
        <v>1320</v>
      </c>
      <c r="G646" s="236"/>
      <c r="H646" s="237" t="s">
        <v>19</v>
      </c>
      <c r="I646" s="239"/>
      <c r="J646" s="236"/>
      <c r="K646" s="236"/>
      <c r="L646" s="240"/>
      <c r="M646" s="241"/>
      <c r="N646" s="242"/>
      <c r="O646" s="242"/>
      <c r="P646" s="242"/>
      <c r="Q646" s="242"/>
      <c r="R646" s="242"/>
      <c r="S646" s="242"/>
      <c r="T646" s="24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4" t="s">
        <v>150</v>
      </c>
      <c r="AU646" s="244" t="s">
        <v>146</v>
      </c>
      <c r="AV646" s="14" t="s">
        <v>83</v>
      </c>
      <c r="AW646" s="14" t="s">
        <v>36</v>
      </c>
      <c r="AX646" s="14" t="s">
        <v>75</v>
      </c>
      <c r="AY646" s="244" t="s">
        <v>137</v>
      </c>
    </row>
    <row r="647" s="13" customFormat="1">
      <c r="A647" s="13"/>
      <c r="B647" s="223"/>
      <c r="C647" s="224"/>
      <c r="D647" s="225" t="s">
        <v>150</v>
      </c>
      <c r="E647" s="226" t="s">
        <v>19</v>
      </c>
      <c r="F647" s="227" t="s">
        <v>1321</v>
      </c>
      <c r="G647" s="224"/>
      <c r="H647" s="228">
        <v>970.08000000000004</v>
      </c>
      <c r="I647" s="229"/>
      <c r="J647" s="224"/>
      <c r="K647" s="224"/>
      <c r="L647" s="230"/>
      <c r="M647" s="231"/>
      <c r="N647" s="232"/>
      <c r="O647" s="232"/>
      <c r="P647" s="232"/>
      <c r="Q647" s="232"/>
      <c r="R647" s="232"/>
      <c r="S647" s="232"/>
      <c r="T647" s="23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4" t="s">
        <v>150</v>
      </c>
      <c r="AU647" s="234" t="s">
        <v>146</v>
      </c>
      <c r="AV647" s="13" t="s">
        <v>146</v>
      </c>
      <c r="AW647" s="13" t="s">
        <v>36</v>
      </c>
      <c r="AX647" s="13" t="s">
        <v>75</v>
      </c>
      <c r="AY647" s="234" t="s">
        <v>137</v>
      </c>
    </row>
    <row r="648" s="13" customFormat="1">
      <c r="A648" s="13"/>
      <c r="B648" s="223"/>
      <c r="C648" s="224"/>
      <c r="D648" s="225" t="s">
        <v>150</v>
      </c>
      <c r="E648" s="226" t="s">
        <v>19</v>
      </c>
      <c r="F648" s="227" t="s">
        <v>1322</v>
      </c>
      <c r="G648" s="224"/>
      <c r="H648" s="228">
        <v>-122</v>
      </c>
      <c r="I648" s="229"/>
      <c r="J648" s="224"/>
      <c r="K648" s="224"/>
      <c r="L648" s="230"/>
      <c r="M648" s="231"/>
      <c r="N648" s="232"/>
      <c r="O648" s="232"/>
      <c r="P648" s="232"/>
      <c r="Q648" s="232"/>
      <c r="R648" s="232"/>
      <c r="S648" s="232"/>
      <c r="T648" s="23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4" t="s">
        <v>150</v>
      </c>
      <c r="AU648" s="234" t="s">
        <v>146</v>
      </c>
      <c r="AV648" s="13" t="s">
        <v>146</v>
      </c>
      <c r="AW648" s="13" t="s">
        <v>36</v>
      </c>
      <c r="AX648" s="13" t="s">
        <v>75</v>
      </c>
      <c r="AY648" s="234" t="s">
        <v>137</v>
      </c>
    </row>
    <row r="649" s="15" customFormat="1">
      <c r="A649" s="15"/>
      <c r="B649" s="245"/>
      <c r="C649" s="246"/>
      <c r="D649" s="225" t="s">
        <v>150</v>
      </c>
      <c r="E649" s="247" t="s">
        <v>19</v>
      </c>
      <c r="F649" s="248" t="s">
        <v>177</v>
      </c>
      <c r="G649" s="246"/>
      <c r="H649" s="249">
        <v>848.08000000000004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5" t="s">
        <v>150</v>
      </c>
      <c r="AU649" s="255" t="s">
        <v>146</v>
      </c>
      <c r="AV649" s="15" t="s">
        <v>145</v>
      </c>
      <c r="AW649" s="15" t="s">
        <v>36</v>
      </c>
      <c r="AX649" s="15" t="s">
        <v>83</v>
      </c>
      <c r="AY649" s="255" t="s">
        <v>137</v>
      </c>
    </row>
    <row r="650" s="12" customFormat="1" ht="25.92" customHeight="1">
      <c r="A650" s="12"/>
      <c r="B650" s="189"/>
      <c r="C650" s="190"/>
      <c r="D650" s="191" t="s">
        <v>74</v>
      </c>
      <c r="E650" s="192" t="s">
        <v>1335</v>
      </c>
      <c r="F650" s="192" t="s">
        <v>1336</v>
      </c>
      <c r="G650" s="190"/>
      <c r="H650" s="190"/>
      <c r="I650" s="193"/>
      <c r="J650" s="194">
        <f>BK650</f>
        <v>0</v>
      </c>
      <c r="K650" s="190"/>
      <c r="L650" s="195"/>
      <c r="M650" s="196"/>
      <c r="N650" s="197"/>
      <c r="O650" s="197"/>
      <c r="P650" s="198">
        <f>P651</f>
        <v>0</v>
      </c>
      <c r="Q650" s="197"/>
      <c r="R650" s="198">
        <f>R651</f>
        <v>0</v>
      </c>
      <c r="S650" s="197"/>
      <c r="T650" s="199">
        <f>T651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00" t="s">
        <v>168</v>
      </c>
      <c r="AT650" s="201" t="s">
        <v>74</v>
      </c>
      <c r="AU650" s="201" t="s">
        <v>75</v>
      </c>
      <c r="AY650" s="200" t="s">
        <v>137</v>
      </c>
      <c r="BK650" s="202">
        <f>BK651</f>
        <v>0</v>
      </c>
    </row>
    <row r="651" s="12" customFormat="1" ht="22.8" customHeight="1">
      <c r="A651" s="12"/>
      <c r="B651" s="189"/>
      <c r="C651" s="190"/>
      <c r="D651" s="191" t="s">
        <v>74</v>
      </c>
      <c r="E651" s="203" t="s">
        <v>1337</v>
      </c>
      <c r="F651" s="203" t="s">
        <v>1338</v>
      </c>
      <c r="G651" s="190"/>
      <c r="H651" s="190"/>
      <c r="I651" s="193"/>
      <c r="J651" s="204">
        <f>BK651</f>
        <v>0</v>
      </c>
      <c r="K651" s="190"/>
      <c r="L651" s="195"/>
      <c r="M651" s="196"/>
      <c r="N651" s="197"/>
      <c r="O651" s="197"/>
      <c r="P651" s="198">
        <f>SUM(P652:P653)</f>
        <v>0</v>
      </c>
      <c r="Q651" s="197"/>
      <c r="R651" s="198">
        <f>SUM(R652:R653)</f>
        <v>0</v>
      </c>
      <c r="S651" s="197"/>
      <c r="T651" s="199">
        <f>SUM(T652:T653)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00" t="s">
        <v>168</v>
      </c>
      <c r="AT651" s="201" t="s">
        <v>74</v>
      </c>
      <c r="AU651" s="201" t="s">
        <v>83</v>
      </c>
      <c r="AY651" s="200" t="s">
        <v>137</v>
      </c>
      <c r="BK651" s="202">
        <f>SUM(BK652:BK653)</f>
        <v>0</v>
      </c>
    </row>
    <row r="652" s="2" customFormat="1" ht="16.5" customHeight="1">
      <c r="A652" s="39"/>
      <c r="B652" s="40"/>
      <c r="C652" s="205" t="s">
        <v>1339</v>
      </c>
      <c r="D652" s="205" t="s">
        <v>140</v>
      </c>
      <c r="E652" s="206" t="s">
        <v>1340</v>
      </c>
      <c r="F652" s="207" t="s">
        <v>1341</v>
      </c>
      <c r="G652" s="208" t="s">
        <v>1342</v>
      </c>
      <c r="H652" s="209">
        <v>1</v>
      </c>
      <c r="I652" s="210"/>
      <c r="J652" s="211">
        <f>ROUND(I652*H652,2)</f>
        <v>0</v>
      </c>
      <c r="K652" s="207" t="s">
        <v>144</v>
      </c>
      <c r="L652" s="45"/>
      <c r="M652" s="212" t="s">
        <v>19</v>
      </c>
      <c r="N652" s="213" t="s">
        <v>47</v>
      </c>
      <c r="O652" s="85"/>
      <c r="P652" s="214">
        <f>O652*H652</f>
        <v>0</v>
      </c>
      <c r="Q652" s="214">
        <v>0</v>
      </c>
      <c r="R652" s="214">
        <f>Q652*H652</f>
        <v>0</v>
      </c>
      <c r="S652" s="214">
        <v>0</v>
      </c>
      <c r="T652" s="21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6" t="s">
        <v>1343</v>
      </c>
      <c r="AT652" s="216" t="s">
        <v>140</v>
      </c>
      <c r="AU652" s="216" t="s">
        <v>146</v>
      </c>
      <c r="AY652" s="18" t="s">
        <v>137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146</v>
      </c>
      <c r="BK652" s="217">
        <f>ROUND(I652*H652,2)</f>
        <v>0</v>
      </c>
      <c r="BL652" s="18" t="s">
        <v>1343</v>
      </c>
      <c r="BM652" s="216" t="s">
        <v>1344</v>
      </c>
    </row>
    <row r="653" s="2" customFormat="1">
      <c r="A653" s="39"/>
      <c r="B653" s="40"/>
      <c r="C653" s="41"/>
      <c r="D653" s="218" t="s">
        <v>148</v>
      </c>
      <c r="E653" s="41"/>
      <c r="F653" s="219" t="s">
        <v>1345</v>
      </c>
      <c r="G653" s="41"/>
      <c r="H653" s="41"/>
      <c r="I653" s="220"/>
      <c r="J653" s="41"/>
      <c r="K653" s="41"/>
      <c r="L653" s="45"/>
      <c r="M653" s="266"/>
      <c r="N653" s="267"/>
      <c r="O653" s="268"/>
      <c r="P653" s="268"/>
      <c r="Q653" s="268"/>
      <c r="R653" s="268"/>
      <c r="S653" s="268"/>
      <c r="T653" s="269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148</v>
      </c>
      <c r="AU653" s="18" t="s">
        <v>146</v>
      </c>
    </row>
    <row r="654" s="2" customFormat="1" ht="6.96" customHeight="1">
      <c r="A654" s="39"/>
      <c r="B654" s="60"/>
      <c r="C654" s="61"/>
      <c r="D654" s="61"/>
      <c r="E654" s="61"/>
      <c r="F654" s="61"/>
      <c r="G654" s="61"/>
      <c r="H654" s="61"/>
      <c r="I654" s="61"/>
      <c r="J654" s="61"/>
      <c r="K654" s="61"/>
      <c r="L654" s="45"/>
      <c r="M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</row>
  </sheetData>
  <sheetProtection sheet="1" autoFilter="0" formatColumns="0" formatRows="0" objects="1" scenarios="1" spinCount="100000" saltValue="9gXVe6aOA28yvrXVJ7ieyhfCfPN1X7iyx7YmpyR56LxaaOtvGmux6al4Q90TUX1f9JhAdKSNRDliJFpE8uBzIw==" hashValue="6oXUNHKoyXSZHXx1YpcIJkASqhpoxAv96WLyU1zE3OsS7dWiKYH0Mptbi0wgCqjUaKGLyClbDXtrfM06eQcDdQ==" algorithmName="SHA-512" password="CC35"/>
  <autoFilter ref="C105:K653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hyperlinks>
    <hyperlink ref="F110" r:id="rId1" display="https://podminky.urs.cz/item/CS_URS_2021_02/311272031"/>
    <hyperlink ref="F113" r:id="rId2" display="https://podminky.urs.cz/item/CS_URS_2021_02/317168012"/>
    <hyperlink ref="F116" r:id="rId3" display="https://podminky.urs.cz/item/CS_URS_2021_02/317168013"/>
    <hyperlink ref="F119" r:id="rId4" display="https://podminky.urs.cz/item/CS_URS_2021_02/317168016"/>
    <hyperlink ref="F122" r:id="rId5" display="https://podminky.urs.cz/item/CS_URS_2021_02/340239212"/>
    <hyperlink ref="F129" r:id="rId6" display="https://podminky.urs.cz/item/CS_URS_2021_02/342241162"/>
    <hyperlink ref="F133" r:id="rId7" display="https://podminky.urs.cz/item/CS_URS_2021_02/342272225"/>
    <hyperlink ref="F140" r:id="rId8" display="https://podminky.urs.cz/item/CS_URS_2021_02/342272235"/>
    <hyperlink ref="F143" r:id="rId9" display="https://podminky.urs.cz/item/CS_URS_2021_02/342291121"/>
    <hyperlink ref="F150" r:id="rId10" display="https://podminky.urs.cz/item/CS_URS_2021_02/611311131"/>
    <hyperlink ref="F155" r:id="rId11" display="https://podminky.urs.cz/item/CS_URS_2021_02/612311131"/>
    <hyperlink ref="F165" r:id="rId12" display="https://podminky.urs.cz/item/CS_URS_2021_02/612331121"/>
    <hyperlink ref="F179" r:id="rId13" display="https://podminky.urs.cz/item/CS_URS_2021_02/631311114"/>
    <hyperlink ref="F182" r:id="rId14" display="https://podminky.urs.cz/item/CS_URS_2021_02/631319011"/>
    <hyperlink ref="F184" r:id="rId15" display="https://podminky.urs.cz/item/CS_URS_2021_02/631362021"/>
    <hyperlink ref="F187" r:id="rId16" display="https://podminky.urs.cz/item/CS_URS_2021_02/642945111"/>
    <hyperlink ref="F192" r:id="rId17" display="https://podminky.urs.cz/item/CS_URS_2021_02/642946112"/>
    <hyperlink ref="F195" r:id="rId18" display="https://podminky.urs.cz/item/CS_URS_2021_02/55331613"/>
    <hyperlink ref="F198" r:id="rId19" display="https://podminky.urs.cz/item/CS_URS_2021_02/919735122"/>
    <hyperlink ref="F201" r:id="rId20" display="https://podminky.urs.cz/item/CS_URS_2021_02/952901111"/>
    <hyperlink ref="F204" r:id="rId21" display="https://podminky.urs.cz/item/CS_URS_2021_02/953731311"/>
    <hyperlink ref="F207" r:id="rId22" display="https://podminky.urs.cz/item/CS_URS_2021_02/962031133"/>
    <hyperlink ref="F210" r:id="rId23" display="https://podminky.urs.cz/item/CS_URS_2021_02/965042141"/>
    <hyperlink ref="F214" r:id="rId24" display="https://podminky.urs.cz/item/CS_URS_2021_02/965045113"/>
    <hyperlink ref="F218" r:id="rId25" display="https://podminky.urs.cz/item/CS_URS_2021_02/968072455"/>
    <hyperlink ref="F222" r:id="rId26" display="https://podminky.urs.cz/item/CS_URS_2021_02/977151116"/>
    <hyperlink ref="F226" r:id="rId27" display="https://podminky.urs.cz/item/CS_URS_2021_02/997013214"/>
    <hyperlink ref="F228" r:id="rId28" display="https://podminky.urs.cz/item/CS_URS_2021_02/997013219"/>
    <hyperlink ref="F231" r:id="rId29" display="https://podminky.urs.cz/item/CS_URS_2021_02/997013501"/>
    <hyperlink ref="F233" r:id="rId30" display="https://podminky.urs.cz/item/CS_URS_2021_02/997013509"/>
    <hyperlink ref="F238" r:id="rId31" display="https://podminky.urs.cz/item/CS_URS_2021_02/998012023"/>
    <hyperlink ref="F242" r:id="rId32" display="https://podminky.urs.cz/item/CS_URS_2021_02/711111002"/>
    <hyperlink ref="F246" r:id="rId33" display="https://podminky.urs.cz/item/CS_URS_2021_02/11163152"/>
    <hyperlink ref="F249" r:id="rId34" display="https://podminky.urs.cz/item/CS_URS_2021_02/711141559"/>
    <hyperlink ref="F253" r:id="rId35" display="https://podminky.urs.cz/item/CS_URS_2021_02/62832001"/>
    <hyperlink ref="F256" r:id="rId36" display="https://podminky.urs.cz/item/CS_URS_2021_02/711493112"/>
    <hyperlink ref="F259" r:id="rId37" display="https://podminky.urs.cz/item/CS_URS_2021_02/711493122"/>
    <hyperlink ref="F262" r:id="rId38" display="https://podminky.urs.cz/item/CS_URS_2021_02/998711103"/>
    <hyperlink ref="F265" r:id="rId39" display="https://podminky.urs.cz/item/CS_URS_2021_02/713120821"/>
    <hyperlink ref="F269" r:id="rId40" display="https://podminky.urs.cz/item/CS_URS_2021_02/713121111"/>
    <hyperlink ref="F273" r:id="rId41" display="https://podminky.urs.cz/item/CS_URS_2021_02/28376351"/>
    <hyperlink ref="F276" r:id="rId42" display="https://podminky.urs.cz/item/CS_URS_2021_02/998713103"/>
    <hyperlink ref="F279" r:id="rId43" display="https://podminky.urs.cz/item/CS_URS_2021_02/721140806"/>
    <hyperlink ref="F281" r:id="rId44" display="https://podminky.urs.cz/item/CS_URS_2021_02/721171808"/>
    <hyperlink ref="F284" r:id="rId45" display="https://podminky.urs.cz/item/CS_URS_2021_02/721174025"/>
    <hyperlink ref="F286" r:id="rId46" display="https://podminky.urs.cz/item/CS_URS_2021_02/721174042"/>
    <hyperlink ref="F288" r:id="rId47" display="https://podminky.urs.cz/item/CS_URS_2021_02/721174043"/>
    <hyperlink ref="F290" r:id="rId48" display="https://podminky.urs.cz/item/CS_URS_2021_02/721174045"/>
    <hyperlink ref="F292" r:id="rId49" display="https://podminky.urs.cz/item/CS_URS_2021_02/721174063"/>
    <hyperlink ref="F295" r:id="rId50" display="https://podminky.urs.cz/item/CS_URS_2021_02/721290111"/>
    <hyperlink ref="F299" r:id="rId51" display="https://podminky.urs.cz/item/CS_URS_2021_02/998721103"/>
    <hyperlink ref="F302" r:id="rId52" display="https://podminky.urs.cz/item/CS_URS_2021_02/722130801"/>
    <hyperlink ref="F304" r:id="rId53" display="https://podminky.urs.cz/item/CS_URS_2021_02/722170801"/>
    <hyperlink ref="F306" r:id="rId54" display="https://podminky.urs.cz/item/CS_URS_2021_02/722174002"/>
    <hyperlink ref="F308" r:id="rId55" display="https://podminky.urs.cz/item/CS_URS_2021_02/722174002"/>
    <hyperlink ref="F310" r:id="rId56" display="https://podminky.urs.cz/item/CS_URS_2021_02/722174003"/>
    <hyperlink ref="F312" r:id="rId57" display="https://podminky.urs.cz/item/CS_URS_2021_02/722181222"/>
    <hyperlink ref="F314" r:id="rId58" display="https://podminky.urs.cz/item/CS_URS_2021_02/722181242"/>
    <hyperlink ref="F316" r:id="rId59" display="https://podminky.urs.cz/item/CS_URS_2021_02/722220111"/>
    <hyperlink ref="F320" r:id="rId60" display="https://podminky.urs.cz/item/CS_URS_2021_02/722290234"/>
    <hyperlink ref="F324" r:id="rId61" display="https://podminky.urs.cz/item/CS_URS_2021_02/998722103"/>
    <hyperlink ref="F327" r:id="rId62" display="https://podminky.urs.cz/item/CS_URS_2021_02/725110811"/>
    <hyperlink ref="F329" r:id="rId63" display="https://podminky.urs.cz/item/CS_URS_2021_02/725112022"/>
    <hyperlink ref="F333" r:id="rId64" display="https://podminky.urs.cz/item/CS_URS_2021_02/725210821"/>
    <hyperlink ref="F335" r:id="rId65" display="https://podminky.urs.cz/item/CS_URS_2021_02/725211681"/>
    <hyperlink ref="F340" r:id="rId66" display="https://podminky.urs.cz/item/CS_URS_2021_02/725291621"/>
    <hyperlink ref="F342" r:id="rId67" display="https://podminky.urs.cz/item/CS_URS_2021_02/725291642"/>
    <hyperlink ref="F348" r:id="rId68" display="https://podminky.urs.cz/item/CS_URS_2021_02/725822613"/>
    <hyperlink ref="F352" r:id="rId69" display="https://podminky.urs.cz/item/CS_URS_2021_02/725840850"/>
    <hyperlink ref="F354" r:id="rId70" display="https://podminky.urs.cz/item/CS_URS_2021_02/725841312"/>
    <hyperlink ref="F358" r:id="rId71" display="https://podminky.urs.cz/item/CS_URS_2021_02/998725103"/>
    <hyperlink ref="F361" r:id="rId72" display="https://podminky.urs.cz/item/CS_URS_2021_02/726111031"/>
    <hyperlink ref="F363" r:id="rId73" display="https://podminky.urs.cz/item/CS_URS_2021_02/998726113"/>
    <hyperlink ref="F366" r:id="rId74" display="https://podminky.urs.cz/item/CS_URS_2021_02/733120819"/>
    <hyperlink ref="F368" r:id="rId75" display="https://podminky.urs.cz/item/CS_URS_2021_02/733223302"/>
    <hyperlink ref="F374" r:id="rId76" display="https://podminky.urs.cz/item/CS_URS_2021_02/733291101"/>
    <hyperlink ref="F379" r:id="rId77" display="https://podminky.urs.cz/item/CS_URS_2021_02/998733103"/>
    <hyperlink ref="F382" r:id="rId78" display="https://podminky.urs.cz/item/CS_URS_2021_02/735121810"/>
    <hyperlink ref="F385" r:id="rId79" display="https://podminky.urs.cz/item/CS_URS_2021_02/735164221"/>
    <hyperlink ref="F387" r:id="rId80" display="https://podminky.urs.cz/item/CS_URS_2021_02/998735103"/>
    <hyperlink ref="F390" r:id="rId81" display="https://podminky.urs.cz/item/CS_URS_2021_02/741110061"/>
    <hyperlink ref="F392" r:id="rId82" display="https://podminky.urs.cz/item/CS_URS_2021_02/34571063"/>
    <hyperlink ref="F395" r:id="rId83" display="https://podminky.urs.cz/item/CS_URS_2021_02/741112001"/>
    <hyperlink ref="F398" r:id="rId84" display="https://podminky.urs.cz/item/CS_URS_2021_02/741112061"/>
    <hyperlink ref="F401" r:id="rId85" display="https://podminky.urs.cz/item/CS_URS_2021_02/741120003"/>
    <hyperlink ref="F410" r:id="rId86" display="https://podminky.urs.cz/item/CS_URS_2021_02/741310001"/>
    <hyperlink ref="F413" r:id="rId87" display="https://podminky.urs.cz/item/CS_URS_2021_02/741310022"/>
    <hyperlink ref="F416" r:id="rId88" display="https://podminky.urs.cz/item/CS_URS_2021_02/741310025"/>
    <hyperlink ref="F419" r:id="rId89" display="https://podminky.urs.cz/item/CS_URS_2021_02/741313041"/>
    <hyperlink ref="F422" r:id="rId90" display="https://podminky.urs.cz/item/CS_URS_2021_02/741330731"/>
    <hyperlink ref="F425" r:id="rId91" display="https://podminky.urs.cz/item/CS_URS_2021_02/741372062"/>
    <hyperlink ref="F428" r:id="rId92" display="https://podminky.urs.cz/item/CS_URS_2021_02/741372062"/>
    <hyperlink ref="F434" r:id="rId93" display="https://podminky.urs.cz/item/CS_URS_2021_02/998741103"/>
    <hyperlink ref="F437" r:id="rId94" display="https://podminky.urs.cz/item/CS_URS_2021_02/751111811"/>
    <hyperlink ref="F439" r:id="rId95" display="https://podminky.urs.cz/item/CS_URS_2021_02/751133012"/>
    <hyperlink ref="F451" r:id="rId96" display="https://podminky.urs.cz/item/CS_URS_2021_02/751510041"/>
    <hyperlink ref="F453" r:id="rId97" display="https://podminky.urs.cz/item/CS_URS_2021_02/751510042"/>
    <hyperlink ref="F456" r:id="rId98" display="https://podminky.urs.cz/item/CS_URS_2021_02/751537011"/>
    <hyperlink ref="F460" r:id="rId99" display="https://podminky.urs.cz/item/CS_URS_2021_02/998751102"/>
    <hyperlink ref="F463" r:id="rId100" display="https://podminky.urs.cz/item/CS_URS_2021_02/763131451"/>
    <hyperlink ref="F468" r:id="rId101" display="https://podminky.urs.cz/item/CS_URS_2021_02/763131714"/>
    <hyperlink ref="F470" r:id="rId102" display="https://podminky.urs.cz/item/CS_URS_2021_02/998763102"/>
    <hyperlink ref="F473" r:id="rId103" display="https://podminky.urs.cz/item/CS_URS_2021_02/766421821"/>
    <hyperlink ref="F477" r:id="rId104" display="https://podminky.urs.cz/item/CS_URS_2021_02/766421822"/>
    <hyperlink ref="F479" r:id="rId105" display="https://podminky.urs.cz/item/CS_URS_2021_02/766660022"/>
    <hyperlink ref="F482" r:id="rId106" display="https://podminky.urs.cz/item/CS_URS_2021_02/61165314"/>
    <hyperlink ref="F486" r:id="rId107" display="https://podminky.urs.cz/item/CS_URS_2021_02/766660172"/>
    <hyperlink ref="F495" r:id="rId108" display="https://podminky.urs.cz/item/CS_URS_2021_02/766682111"/>
    <hyperlink ref="F498" r:id="rId109" display="https://podminky.urs.cz/item/CS_URS_2021_02/61182258"/>
    <hyperlink ref="F504" r:id="rId110" display="https://podminky.urs.cz/item/CS_URS_2021_02/766821112"/>
    <hyperlink ref="F509" r:id="rId111" display="https://podminky.urs.cz/item/CS_URS_2021_02/61510103"/>
    <hyperlink ref="F511" r:id="rId112" display="https://podminky.urs.cz/item/CS_URS_2021_02/766825821"/>
    <hyperlink ref="F514" r:id="rId113" display="https://podminky.urs.cz/item/CS_URS_2021_02/998766103"/>
    <hyperlink ref="F517" r:id="rId114" display="https://podminky.urs.cz/item/CS_URS_2021_02/767646401"/>
    <hyperlink ref="F523" r:id="rId115" display="https://podminky.urs.cz/item/CS_URS_2021_02/998767103"/>
    <hyperlink ref="F526" r:id="rId116" display="https://podminky.urs.cz/item/CS_URS_2021_02/771121011"/>
    <hyperlink ref="F529" r:id="rId117" display="https://podminky.urs.cz/item/CS_URS_2021_02/771574273"/>
    <hyperlink ref="F533" r:id="rId118" display="https://podminky.urs.cz/item/CS_URS_2021_02/59761428"/>
    <hyperlink ref="F536" r:id="rId119" display="https://podminky.urs.cz/item/CS_URS_2021_02/771577112"/>
    <hyperlink ref="F538" r:id="rId120" display="https://podminky.urs.cz/item/CS_URS_2021_02/771577114"/>
    <hyperlink ref="F540" r:id="rId121" display="https://podminky.urs.cz/item/CS_URS_2021_02/771591241"/>
    <hyperlink ref="F543" r:id="rId122" display="https://podminky.urs.cz/item/CS_URS_2021_02/771591242"/>
    <hyperlink ref="F546" r:id="rId123" display="https://podminky.urs.cz/item/CS_URS_2021_02/771591264"/>
    <hyperlink ref="F549" r:id="rId124" display="https://podminky.urs.cz/item/CS_URS_2021_02/998771103"/>
    <hyperlink ref="F552" r:id="rId125" display="https://podminky.urs.cz/item/CS_URS_2021_02/776111311"/>
    <hyperlink ref="F555" r:id="rId126" display="https://podminky.urs.cz/item/CS_URS_2021_02/776121111"/>
    <hyperlink ref="F557" r:id="rId127" display="https://podminky.urs.cz/item/CS_URS_2021_02/776141112"/>
    <hyperlink ref="F559" r:id="rId128" display="https://podminky.urs.cz/item/CS_URS_2021_02/776201811"/>
    <hyperlink ref="F563" r:id="rId129" display="https://podminky.urs.cz/item/CS_URS_2021_02/776221111"/>
    <hyperlink ref="F567" r:id="rId130" display="https://podminky.urs.cz/item/CS_URS_2021_02/776411111"/>
    <hyperlink ref="F573" r:id="rId131" display="https://podminky.urs.cz/item/CS_URS_2021_02/28411004"/>
    <hyperlink ref="F576" r:id="rId132" display="https://podminky.urs.cz/item/CS_URS_2021_02/776421311"/>
    <hyperlink ref="F579" r:id="rId133" display="https://podminky.urs.cz/item/CS_URS_2021_02/553431-R"/>
    <hyperlink ref="F582" r:id="rId134" display="https://podminky.urs.cz/item/CS_URS_2021_02/998776103"/>
    <hyperlink ref="F585" r:id="rId135" display="https://podminky.urs.cz/item/CS_URS_2021_02/781471810"/>
    <hyperlink ref="F588" r:id="rId136" display="https://podminky.urs.cz/item/CS_URS_2021_02/781474113"/>
    <hyperlink ref="F591" r:id="rId137" display="https://podminky.urs.cz/item/CS_URS_2021_02/59761071"/>
    <hyperlink ref="F594" r:id="rId138" display="https://podminky.urs.cz/item/CS_URS_2021_02/781491011"/>
    <hyperlink ref="F597" r:id="rId139" display="https://podminky.urs.cz/item/CS_URS_2021_02/63465124"/>
    <hyperlink ref="F600" r:id="rId140" display="https://podminky.urs.cz/item/CS_URS_2021_02/781494111"/>
    <hyperlink ref="F603" r:id="rId141" display="https://podminky.urs.cz/item/CS_URS_2021_02/781494511"/>
    <hyperlink ref="F607" r:id="rId142" display="https://podminky.urs.cz/item/CS_URS_2021_02/781495115"/>
    <hyperlink ref="F614" r:id="rId143" display="https://podminky.urs.cz/item/CS_URS_2021_02/781495142"/>
    <hyperlink ref="F617" r:id="rId144" display="https://podminky.urs.cz/item/CS_URS_2021_02/781495143"/>
    <hyperlink ref="F620" r:id="rId145" display="https://podminky.urs.cz/item/CS_URS_2021_02/998781103"/>
    <hyperlink ref="F623" r:id="rId146" display="https://podminky.urs.cz/item/CS_URS_2021_02/783317105"/>
    <hyperlink ref="F628" r:id="rId147" display="https://podminky.urs.cz/item/CS_URS_2021_02/784121001"/>
    <hyperlink ref="F633" r:id="rId148" display="https://podminky.urs.cz/item/CS_URS_2021_02/784181121"/>
    <hyperlink ref="F643" r:id="rId149" display="https://podminky.urs.cz/item/CS_URS_2021_02/784221101"/>
    <hyperlink ref="F645" r:id="rId150" display="https://podminky.urs.cz/item/CS_URS_2021_02/784221153"/>
    <hyperlink ref="F653" r:id="rId151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Úprava koupelen na bezbariérové a nový evakuační výtah v DS Panorama - ETAPA I.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1346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22. 10. 2021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ROUND(J106,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ROUND((SUM(BE106:BE628)),  2)</f>
        <v>0</v>
      </c>
      <c r="G33" s="39"/>
      <c r="H33" s="39"/>
      <c r="I33" s="149">
        <v>0.20999999999999999</v>
      </c>
      <c r="J33" s="148">
        <f>ROUND(((SUM(BE106:BE628))*I33),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ROUND((SUM(BF106:BF628)),  2)</f>
        <v>0</v>
      </c>
      <c r="G34" s="39"/>
      <c r="H34" s="39"/>
      <c r="I34" s="149">
        <v>0.14999999999999999</v>
      </c>
      <c r="J34" s="148">
        <f>ROUND(((SUM(BF106:BF628))*I34),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ROUND((SUM(BG106:BG628)),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ROUND((SUM(BH106:BH628)),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ROUND((SUM(BI106:BI628)),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Úprava koupelen na bezbariérové a nový evakuační výtah v DS Panorama - ETAPA I.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190501_I - pokoj typ 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22. 10. 2021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J106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J107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J108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J141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J191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J219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J231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J234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J235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J258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J272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J295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106</v>
      </c>
      <c r="E71" s="175"/>
      <c r="F71" s="175"/>
      <c r="G71" s="175"/>
      <c r="H71" s="175"/>
      <c r="I71" s="175"/>
      <c r="J71" s="176">
        <f>J320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107</v>
      </c>
      <c r="E72" s="175"/>
      <c r="F72" s="175"/>
      <c r="G72" s="175"/>
      <c r="H72" s="175"/>
      <c r="I72" s="175"/>
      <c r="J72" s="176">
        <f>J354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108</v>
      </c>
      <c r="E73" s="175"/>
      <c r="F73" s="175"/>
      <c r="G73" s="175"/>
      <c r="H73" s="175"/>
      <c r="I73" s="175"/>
      <c r="J73" s="176">
        <f>J359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109</v>
      </c>
      <c r="E74" s="175"/>
      <c r="F74" s="175"/>
      <c r="G74" s="175"/>
      <c r="H74" s="175"/>
      <c r="I74" s="175"/>
      <c r="J74" s="176">
        <f>J375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110</v>
      </c>
      <c r="E75" s="175"/>
      <c r="F75" s="175"/>
      <c r="G75" s="175"/>
      <c r="H75" s="175"/>
      <c r="I75" s="175"/>
      <c r="J75" s="176">
        <f>J383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111</v>
      </c>
      <c r="E76" s="175"/>
      <c r="F76" s="175"/>
      <c r="G76" s="175"/>
      <c r="H76" s="175"/>
      <c r="I76" s="175"/>
      <c r="J76" s="176">
        <f>J430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112</v>
      </c>
      <c r="E77" s="175"/>
      <c r="F77" s="175"/>
      <c r="G77" s="175"/>
      <c r="H77" s="175"/>
      <c r="I77" s="175"/>
      <c r="J77" s="176">
        <f>J456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113</v>
      </c>
      <c r="E78" s="175"/>
      <c r="F78" s="175"/>
      <c r="G78" s="175"/>
      <c r="H78" s="175"/>
      <c r="I78" s="175"/>
      <c r="J78" s="176">
        <f>J466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114</v>
      </c>
      <c r="E79" s="175"/>
      <c r="F79" s="175"/>
      <c r="G79" s="175"/>
      <c r="H79" s="175"/>
      <c r="I79" s="175"/>
      <c r="J79" s="176">
        <f>J490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115</v>
      </c>
      <c r="E80" s="175"/>
      <c r="F80" s="175"/>
      <c r="G80" s="175"/>
      <c r="H80" s="175"/>
      <c r="I80" s="175"/>
      <c r="J80" s="176">
        <f>J499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116</v>
      </c>
      <c r="E81" s="175"/>
      <c r="F81" s="175"/>
      <c r="G81" s="175"/>
      <c r="H81" s="175"/>
      <c r="I81" s="175"/>
      <c r="J81" s="176">
        <f>J525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117</v>
      </c>
      <c r="E82" s="175"/>
      <c r="F82" s="175"/>
      <c r="G82" s="175"/>
      <c r="H82" s="175"/>
      <c r="I82" s="175"/>
      <c r="J82" s="176">
        <f>J558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118</v>
      </c>
      <c r="E83" s="175"/>
      <c r="F83" s="175"/>
      <c r="G83" s="175"/>
      <c r="H83" s="175"/>
      <c r="I83" s="175"/>
      <c r="J83" s="176">
        <f>J596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119</v>
      </c>
      <c r="E84" s="175"/>
      <c r="F84" s="175"/>
      <c r="G84" s="175"/>
      <c r="H84" s="175"/>
      <c r="I84" s="175"/>
      <c r="J84" s="176">
        <f>J601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6"/>
      <c r="C85" s="167"/>
      <c r="D85" s="168" t="s">
        <v>120</v>
      </c>
      <c r="E85" s="169"/>
      <c r="F85" s="169"/>
      <c r="G85" s="169"/>
      <c r="H85" s="169"/>
      <c r="I85" s="169"/>
      <c r="J85" s="170">
        <f>J625</f>
        <v>0</v>
      </c>
      <c r="K85" s="167"/>
      <c r="L85" s="17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72"/>
      <c r="C86" s="173"/>
      <c r="D86" s="174" t="s">
        <v>121</v>
      </c>
      <c r="E86" s="175"/>
      <c r="F86" s="175"/>
      <c r="G86" s="175"/>
      <c r="H86" s="175"/>
      <c r="I86" s="175"/>
      <c r="J86" s="176">
        <f>J626</f>
        <v>0</v>
      </c>
      <c r="K86" s="173"/>
      <c r="L86" s="17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122</v>
      </c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61" t="str">
        <f>E7</f>
        <v>Úprava koupelen na bezbariérové a nový evakuační výtah v DS Panorama - ETAPA I.</v>
      </c>
      <c r="F96" s="33"/>
      <c r="G96" s="33"/>
      <c r="H96" s="33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89</v>
      </c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E9</f>
        <v>190501_I - pokoj typ I</v>
      </c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F12</f>
        <v>U Penzionu 1711</v>
      </c>
      <c r="G100" s="41"/>
      <c r="H100" s="41"/>
      <c r="I100" s="33" t="s">
        <v>23</v>
      </c>
      <c r="J100" s="73" t="str">
        <f>IF(J12="","",J12)</f>
        <v>22. 10. 2021</v>
      </c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5.65" customHeight="1">
      <c r="A102" s="39"/>
      <c r="B102" s="40"/>
      <c r="C102" s="33" t="s">
        <v>25</v>
      </c>
      <c r="D102" s="41"/>
      <c r="E102" s="41"/>
      <c r="F102" s="28" t="str">
        <f>E15</f>
        <v>Centrum sociálních služeb Tachov, p.o.</v>
      </c>
      <c r="G102" s="41"/>
      <c r="H102" s="41"/>
      <c r="I102" s="33" t="s">
        <v>32</v>
      </c>
      <c r="J102" s="37" t="str">
        <f>E21</f>
        <v>S P I R A L spol. s r. o.</v>
      </c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30</v>
      </c>
      <c r="D103" s="41"/>
      <c r="E103" s="41"/>
      <c r="F103" s="28" t="str">
        <f>IF(E18="","",E18)</f>
        <v>Vyplň údaj</v>
      </c>
      <c r="G103" s="41"/>
      <c r="H103" s="41"/>
      <c r="I103" s="33" t="s">
        <v>37</v>
      </c>
      <c r="J103" s="37" t="str">
        <f>E24</f>
        <v>ing. Pavel Kodýtek</v>
      </c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78"/>
      <c r="B105" s="179"/>
      <c r="C105" s="180" t="s">
        <v>123</v>
      </c>
      <c r="D105" s="181" t="s">
        <v>60</v>
      </c>
      <c r="E105" s="181" t="s">
        <v>56</v>
      </c>
      <c r="F105" s="181" t="s">
        <v>57</v>
      </c>
      <c r="G105" s="181" t="s">
        <v>124</v>
      </c>
      <c r="H105" s="181" t="s">
        <v>125</v>
      </c>
      <c r="I105" s="181" t="s">
        <v>126</v>
      </c>
      <c r="J105" s="181" t="s">
        <v>93</v>
      </c>
      <c r="K105" s="182" t="s">
        <v>127</v>
      </c>
      <c r="L105" s="183"/>
      <c r="M105" s="93" t="s">
        <v>19</v>
      </c>
      <c r="N105" s="94" t="s">
        <v>45</v>
      </c>
      <c r="O105" s="94" t="s">
        <v>128</v>
      </c>
      <c r="P105" s="94" t="s">
        <v>129</v>
      </c>
      <c r="Q105" s="94" t="s">
        <v>130</v>
      </c>
      <c r="R105" s="94" t="s">
        <v>131</v>
      </c>
      <c r="S105" s="94" t="s">
        <v>132</v>
      </c>
      <c r="T105" s="95" t="s">
        <v>133</v>
      </c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</row>
    <row r="106" s="2" customFormat="1" ht="22.8" customHeight="1">
      <c r="A106" s="39"/>
      <c r="B106" s="40"/>
      <c r="C106" s="100" t="s">
        <v>134</v>
      </c>
      <c r="D106" s="41"/>
      <c r="E106" s="41"/>
      <c r="F106" s="41"/>
      <c r="G106" s="41"/>
      <c r="H106" s="41"/>
      <c r="I106" s="41"/>
      <c r="J106" s="184">
        <f>BK106</f>
        <v>0</v>
      </c>
      <c r="K106" s="41"/>
      <c r="L106" s="45"/>
      <c r="M106" s="96"/>
      <c r="N106" s="185"/>
      <c r="O106" s="97"/>
      <c r="P106" s="186">
        <f>P107+P234+P625</f>
        <v>0</v>
      </c>
      <c r="Q106" s="97"/>
      <c r="R106" s="186">
        <f>R107+R234+R625</f>
        <v>39.266567919881695</v>
      </c>
      <c r="S106" s="97"/>
      <c r="T106" s="187">
        <f>T107+T234+T625</f>
        <v>45.46682929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74</v>
      </c>
      <c r="AU106" s="18" t="s">
        <v>94</v>
      </c>
      <c r="BK106" s="188">
        <f>BK107+BK234+BK625</f>
        <v>0</v>
      </c>
    </row>
    <row r="107" s="12" customFormat="1" ht="25.92" customHeight="1">
      <c r="A107" s="12"/>
      <c r="B107" s="189"/>
      <c r="C107" s="190"/>
      <c r="D107" s="191" t="s">
        <v>74</v>
      </c>
      <c r="E107" s="192" t="s">
        <v>135</v>
      </c>
      <c r="F107" s="192" t="s">
        <v>136</v>
      </c>
      <c r="G107" s="190"/>
      <c r="H107" s="190"/>
      <c r="I107" s="193"/>
      <c r="J107" s="194">
        <f>BK107</f>
        <v>0</v>
      </c>
      <c r="K107" s="190"/>
      <c r="L107" s="195"/>
      <c r="M107" s="196"/>
      <c r="N107" s="197"/>
      <c r="O107" s="197"/>
      <c r="P107" s="198">
        <f>P108+P141+P191+P219+P231</f>
        <v>0</v>
      </c>
      <c r="Q107" s="197"/>
      <c r="R107" s="198">
        <f>R108+R141+R191+R219+R231</f>
        <v>30.634733600031694</v>
      </c>
      <c r="S107" s="197"/>
      <c r="T107" s="199">
        <f>T108+T141+T191+T219+T231</f>
        <v>37.052309999999999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83</v>
      </c>
      <c r="AT107" s="201" t="s">
        <v>74</v>
      </c>
      <c r="AU107" s="201" t="s">
        <v>75</v>
      </c>
      <c r="AY107" s="200" t="s">
        <v>137</v>
      </c>
      <c r="BK107" s="202">
        <f>BK108+BK141+BK191+BK219+BK231</f>
        <v>0</v>
      </c>
    </row>
    <row r="108" s="12" customFormat="1" ht="22.8" customHeight="1">
      <c r="A108" s="12"/>
      <c r="B108" s="189"/>
      <c r="C108" s="190"/>
      <c r="D108" s="191" t="s">
        <v>74</v>
      </c>
      <c r="E108" s="203" t="s">
        <v>138</v>
      </c>
      <c r="F108" s="203" t="s">
        <v>139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SUM(P109:P140)</f>
        <v>0</v>
      </c>
      <c r="Q108" s="197"/>
      <c r="R108" s="198">
        <f>SUM(R109:R140)</f>
        <v>17.545956249999996</v>
      </c>
      <c r="S108" s="197"/>
      <c r="T108" s="199">
        <f>SUM(T109:T140)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83</v>
      </c>
      <c r="AT108" s="201" t="s">
        <v>74</v>
      </c>
      <c r="AU108" s="201" t="s">
        <v>83</v>
      </c>
      <c r="AY108" s="200" t="s">
        <v>137</v>
      </c>
      <c r="BK108" s="202">
        <f>SUM(BK109:BK140)</f>
        <v>0</v>
      </c>
    </row>
    <row r="109" s="2" customFormat="1" ht="21.75" customHeight="1">
      <c r="A109" s="39"/>
      <c r="B109" s="40"/>
      <c r="C109" s="205" t="s">
        <v>83</v>
      </c>
      <c r="D109" s="205" t="s">
        <v>140</v>
      </c>
      <c r="E109" s="206" t="s">
        <v>152</v>
      </c>
      <c r="F109" s="207" t="s">
        <v>153</v>
      </c>
      <c r="G109" s="208" t="s">
        <v>154</v>
      </c>
      <c r="H109" s="209">
        <v>10</v>
      </c>
      <c r="I109" s="210"/>
      <c r="J109" s="211">
        <f>ROUND(I109*H109,2)</f>
        <v>0</v>
      </c>
      <c r="K109" s="207" t="s">
        <v>144</v>
      </c>
      <c r="L109" s="45"/>
      <c r="M109" s="212" t="s">
        <v>19</v>
      </c>
      <c r="N109" s="213" t="s">
        <v>47</v>
      </c>
      <c r="O109" s="85"/>
      <c r="P109" s="214">
        <f>O109*H109</f>
        <v>0</v>
      </c>
      <c r="Q109" s="214">
        <v>0.022783500000000002</v>
      </c>
      <c r="R109" s="214">
        <f>Q109*H109</f>
        <v>0.22783500000000001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140</v>
      </c>
      <c r="AU109" s="216" t="s">
        <v>146</v>
      </c>
      <c r="AY109" s="18" t="s">
        <v>137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146</v>
      </c>
      <c r="BK109" s="217">
        <f>ROUND(I109*H109,2)</f>
        <v>0</v>
      </c>
      <c r="BL109" s="18" t="s">
        <v>145</v>
      </c>
      <c r="BM109" s="216" t="s">
        <v>1347</v>
      </c>
    </row>
    <row r="110" s="2" customFormat="1">
      <c r="A110" s="39"/>
      <c r="B110" s="40"/>
      <c r="C110" s="41"/>
      <c r="D110" s="218" t="s">
        <v>148</v>
      </c>
      <c r="E110" s="41"/>
      <c r="F110" s="219" t="s">
        <v>156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146</v>
      </c>
    </row>
    <row r="111" s="13" customFormat="1">
      <c r="A111" s="13"/>
      <c r="B111" s="223"/>
      <c r="C111" s="224"/>
      <c r="D111" s="225" t="s">
        <v>150</v>
      </c>
      <c r="E111" s="226" t="s">
        <v>19</v>
      </c>
      <c r="F111" s="227" t="s">
        <v>157</v>
      </c>
      <c r="G111" s="224"/>
      <c r="H111" s="228">
        <v>10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146</v>
      </c>
      <c r="AV111" s="13" t="s">
        <v>146</v>
      </c>
      <c r="AW111" s="13" t="s">
        <v>36</v>
      </c>
      <c r="AX111" s="13" t="s">
        <v>83</v>
      </c>
      <c r="AY111" s="234" t="s">
        <v>137</v>
      </c>
    </row>
    <row r="112" s="2" customFormat="1" ht="21.75" customHeight="1">
      <c r="A112" s="39"/>
      <c r="B112" s="40"/>
      <c r="C112" s="205" t="s">
        <v>146</v>
      </c>
      <c r="D112" s="205" t="s">
        <v>140</v>
      </c>
      <c r="E112" s="206" t="s">
        <v>163</v>
      </c>
      <c r="F112" s="207" t="s">
        <v>164</v>
      </c>
      <c r="G112" s="208" t="s">
        <v>154</v>
      </c>
      <c r="H112" s="209">
        <v>5</v>
      </c>
      <c r="I112" s="210"/>
      <c r="J112" s="211">
        <f>ROUND(I112*H112,2)</f>
        <v>0</v>
      </c>
      <c r="K112" s="207" t="s">
        <v>144</v>
      </c>
      <c r="L112" s="45"/>
      <c r="M112" s="212" t="s">
        <v>19</v>
      </c>
      <c r="N112" s="213" t="s">
        <v>47</v>
      </c>
      <c r="O112" s="85"/>
      <c r="P112" s="214">
        <f>O112*H112</f>
        <v>0</v>
      </c>
      <c r="Q112" s="214">
        <v>0.040550500000000003</v>
      </c>
      <c r="R112" s="214">
        <f>Q112*H112</f>
        <v>0.2027525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140</v>
      </c>
      <c r="AU112" s="216" t="s">
        <v>146</v>
      </c>
      <c r="AY112" s="18" t="s">
        <v>137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146</v>
      </c>
      <c r="BK112" s="217">
        <f>ROUND(I112*H112,2)</f>
        <v>0</v>
      </c>
      <c r="BL112" s="18" t="s">
        <v>145</v>
      </c>
      <c r="BM112" s="216" t="s">
        <v>165</v>
      </c>
    </row>
    <row r="113" s="2" customFormat="1">
      <c r="A113" s="39"/>
      <c r="B113" s="40"/>
      <c r="C113" s="41"/>
      <c r="D113" s="218" t="s">
        <v>148</v>
      </c>
      <c r="E113" s="41"/>
      <c r="F113" s="219" t="s">
        <v>166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146</v>
      </c>
    </row>
    <row r="114" s="13" customFormat="1">
      <c r="A114" s="13"/>
      <c r="B114" s="223"/>
      <c r="C114" s="224"/>
      <c r="D114" s="225" t="s">
        <v>150</v>
      </c>
      <c r="E114" s="226" t="s">
        <v>19</v>
      </c>
      <c r="F114" s="227" t="s">
        <v>167</v>
      </c>
      <c r="G114" s="224"/>
      <c r="H114" s="228">
        <v>5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150</v>
      </c>
      <c r="AU114" s="234" t="s">
        <v>146</v>
      </c>
      <c r="AV114" s="13" t="s">
        <v>146</v>
      </c>
      <c r="AW114" s="13" t="s">
        <v>36</v>
      </c>
      <c r="AX114" s="13" t="s">
        <v>83</v>
      </c>
      <c r="AY114" s="234" t="s">
        <v>137</v>
      </c>
    </row>
    <row r="115" s="2" customFormat="1" ht="24.15" customHeight="1">
      <c r="A115" s="39"/>
      <c r="B115" s="40"/>
      <c r="C115" s="205" t="s">
        <v>138</v>
      </c>
      <c r="D115" s="205" t="s">
        <v>140</v>
      </c>
      <c r="E115" s="206" t="s">
        <v>169</v>
      </c>
      <c r="F115" s="207" t="s">
        <v>170</v>
      </c>
      <c r="G115" s="208" t="s">
        <v>143</v>
      </c>
      <c r="H115" s="209">
        <v>31.600000000000001</v>
      </c>
      <c r="I115" s="210"/>
      <c r="J115" s="211">
        <f>ROUND(I115*H115,2)</f>
        <v>0</v>
      </c>
      <c r="K115" s="207" t="s">
        <v>144</v>
      </c>
      <c r="L115" s="45"/>
      <c r="M115" s="212" t="s">
        <v>19</v>
      </c>
      <c r="N115" s="213" t="s">
        <v>47</v>
      </c>
      <c r="O115" s="85"/>
      <c r="P115" s="214">
        <f>O115*H115</f>
        <v>0</v>
      </c>
      <c r="Q115" s="214">
        <v>0.25364999999999999</v>
      </c>
      <c r="R115" s="214">
        <f>Q115*H115</f>
        <v>8.0153400000000001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140</v>
      </c>
      <c r="AU115" s="216" t="s">
        <v>146</v>
      </c>
      <c r="AY115" s="18" t="s">
        <v>137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146</v>
      </c>
      <c r="BK115" s="217">
        <f>ROUND(I115*H115,2)</f>
        <v>0</v>
      </c>
      <c r="BL115" s="18" t="s">
        <v>145</v>
      </c>
      <c r="BM115" s="216" t="s">
        <v>171</v>
      </c>
    </row>
    <row r="116" s="2" customFormat="1">
      <c r="A116" s="39"/>
      <c r="B116" s="40"/>
      <c r="C116" s="41"/>
      <c r="D116" s="218" t="s">
        <v>148</v>
      </c>
      <c r="E116" s="41"/>
      <c r="F116" s="219" t="s">
        <v>172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146</v>
      </c>
    </row>
    <row r="117" s="14" customFormat="1">
      <c r="A117" s="14"/>
      <c r="B117" s="235"/>
      <c r="C117" s="236"/>
      <c r="D117" s="225" t="s">
        <v>150</v>
      </c>
      <c r="E117" s="237" t="s">
        <v>19</v>
      </c>
      <c r="F117" s="238" t="s">
        <v>173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150</v>
      </c>
      <c r="AU117" s="244" t="s">
        <v>146</v>
      </c>
      <c r="AV117" s="14" t="s">
        <v>83</v>
      </c>
      <c r="AW117" s="14" t="s">
        <v>36</v>
      </c>
      <c r="AX117" s="14" t="s">
        <v>75</v>
      </c>
      <c r="AY117" s="244" t="s">
        <v>137</v>
      </c>
    </row>
    <row r="118" s="13" customFormat="1">
      <c r="A118" s="13"/>
      <c r="B118" s="223"/>
      <c r="C118" s="224"/>
      <c r="D118" s="225" t="s">
        <v>150</v>
      </c>
      <c r="E118" s="226" t="s">
        <v>19</v>
      </c>
      <c r="F118" s="227" t="s">
        <v>1348</v>
      </c>
      <c r="G118" s="224"/>
      <c r="H118" s="228">
        <v>25.600000000000001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150</v>
      </c>
      <c r="AU118" s="234" t="s">
        <v>146</v>
      </c>
      <c r="AV118" s="13" t="s">
        <v>146</v>
      </c>
      <c r="AW118" s="13" t="s">
        <v>36</v>
      </c>
      <c r="AX118" s="13" t="s">
        <v>75</v>
      </c>
      <c r="AY118" s="234" t="s">
        <v>137</v>
      </c>
    </row>
    <row r="119" s="14" customFormat="1">
      <c r="A119" s="14"/>
      <c r="B119" s="235"/>
      <c r="C119" s="236"/>
      <c r="D119" s="225" t="s">
        <v>150</v>
      </c>
      <c r="E119" s="237" t="s">
        <v>19</v>
      </c>
      <c r="F119" s="238" t="s">
        <v>175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150</v>
      </c>
      <c r="AU119" s="244" t="s">
        <v>146</v>
      </c>
      <c r="AV119" s="14" t="s">
        <v>83</v>
      </c>
      <c r="AW119" s="14" t="s">
        <v>36</v>
      </c>
      <c r="AX119" s="14" t="s">
        <v>75</v>
      </c>
      <c r="AY119" s="244" t="s">
        <v>137</v>
      </c>
    </row>
    <row r="120" s="13" customFormat="1">
      <c r="A120" s="13"/>
      <c r="B120" s="223"/>
      <c r="C120" s="224"/>
      <c r="D120" s="225" t="s">
        <v>150</v>
      </c>
      <c r="E120" s="226" t="s">
        <v>19</v>
      </c>
      <c r="F120" s="227" t="s">
        <v>176</v>
      </c>
      <c r="G120" s="224"/>
      <c r="H120" s="228">
        <v>6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150</v>
      </c>
      <c r="AU120" s="234" t="s">
        <v>146</v>
      </c>
      <c r="AV120" s="13" t="s">
        <v>146</v>
      </c>
      <c r="AW120" s="13" t="s">
        <v>36</v>
      </c>
      <c r="AX120" s="13" t="s">
        <v>75</v>
      </c>
      <c r="AY120" s="234" t="s">
        <v>137</v>
      </c>
    </row>
    <row r="121" s="15" customFormat="1">
      <c r="A121" s="15"/>
      <c r="B121" s="245"/>
      <c r="C121" s="246"/>
      <c r="D121" s="225" t="s">
        <v>150</v>
      </c>
      <c r="E121" s="247" t="s">
        <v>19</v>
      </c>
      <c r="F121" s="248" t="s">
        <v>177</v>
      </c>
      <c r="G121" s="246"/>
      <c r="H121" s="249">
        <v>31.600000000000001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150</v>
      </c>
      <c r="AU121" s="255" t="s">
        <v>146</v>
      </c>
      <c r="AV121" s="15" t="s">
        <v>145</v>
      </c>
      <c r="AW121" s="15" t="s">
        <v>36</v>
      </c>
      <c r="AX121" s="15" t="s">
        <v>83</v>
      </c>
      <c r="AY121" s="255" t="s">
        <v>137</v>
      </c>
    </row>
    <row r="122" s="2" customFormat="1" ht="24.15" customHeight="1">
      <c r="A122" s="39"/>
      <c r="B122" s="40"/>
      <c r="C122" s="205" t="s">
        <v>145</v>
      </c>
      <c r="D122" s="205" t="s">
        <v>140</v>
      </c>
      <c r="E122" s="206" t="s">
        <v>179</v>
      </c>
      <c r="F122" s="207" t="s">
        <v>180</v>
      </c>
      <c r="G122" s="208" t="s">
        <v>143</v>
      </c>
      <c r="H122" s="209">
        <v>4</v>
      </c>
      <c r="I122" s="210"/>
      <c r="J122" s="211">
        <f>ROUND(I122*H122,2)</f>
        <v>0</v>
      </c>
      <c r="K122" s="207" t="s">
        <v>144</v>
      </c>
      <c r="L122" s="45"/>
      <c r="M122" s="212" t="s">
        <v>19</v>
      </c>
      <c r="N122" s="213" t="s">
        <v>47</v>
      </c>
      <c r="O122" s="85"/>
      <c r="P122" s="214">
        <f>O122*H122</f>
        <v>0</v>
      </c>
      <c r="Q122" s="214">
        <v>0.23458000000000001</v>
      </c>
      <c r="R122" s="214">
        <f>Q122*H122</f>
        <v>0.93832000000000004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145</v>
      </c>
      <c r="AT122" s="216" t="s">
        <v>140</v>
      </c>
      <c r="AU122" s="216" t="s">
        <v>146</v>
      </c>
      <c r="AY122" s="18" t="s">
        <v>137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146</v>
      </c>
      <c r="BK122" s="217">
        <f>ROUND(I122*H122,2)</f>
        <v>0</v>
      </c>
      <c r="BL122" s="18" t="s">
        <v>145</v>
      </c>
      <c r="BM122" s="216" t="s">
        <v>181</v>
      </c>
    </row>
    <row r="123" s="2" customFormat="1">
      <c r="A123" s="39"/>
      <c r="B123" s="40"/>
      <c r="C123" s="41"/>
      <c r="D123" s="218" t="s">
        <v>148</v>
      </c>
      <c r="E123" s="41"/>
      <c r="F123" s="219" t="s">
        <v>182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146</v>
      </c>
    </row>
    <row r="124" s="14" customFormat="1">
      <c r="A124" s="14"/>
      <c r="B124" s="235"/>
      <c r="C124" s="236"/>
      <c r="D124" s="225" t="s">
        <v>150</v>
      </c>
      <c r="E124" s="237" t="s">
        <v>19</v>
      </c>
      <c r="F124" s="238" t="s">
        <v>183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150</v>
      </c>
      <c r="AU124" s="244" t="s">
        <v>146</v>
      </c>
      <c r="AV124" s="14" t="s">
        <v>83</v>
      </c>
      <c r="AW124" s="14" t="s">
        <v>36</v>
      </c>
      <c r="AX124" s="14" t="s">
        <v>75</v>
      </c>
      <c r="AY124" s="244" t="s">
        <v>137</v>
      </c>
    </row>
    <row r="125" s="13" customFormat="1">
      <c r="A125" s="13"/>
      <c r="B125" s="223"/>
      <c r="C125" s="224"/>
      <c r="D125" s="225" t="s">
        <v>150</v>
      </c>
      <c r="E125" s="226" t="s">
        <v>19</v>
      </c>
      <c r="F125" s="227" t="s">
        <v>184</v>
      </c>
      <c r="G125" s="224"/>
      <c r="H125" s="228">
        <v>4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150</v>
      </c>
      <c r="AU125" s="234" t="s">
        <v>146</v>
      </c>
      <c r="AV125" s="13" t="s">
        <v>146</v>
      </c>
      <c r="AW125" s="13" t="s">
        <v>36</v>
      </c>
      <c r="AX125" s="13" t="s">
        <v>83</v>
      </c>
      <c r="AY125" s="234" t="s">
        <v>137</v>
      </c>
    </row>
    <row r="126" s="2" customFormat="1" ht="24.15" customHeight="1">
      <c r="A126" s="39"/>
      <c r="B126" s="40"/>
      <c r="C126" s="205" t="s">
        <v>168</v>
      </c>
      <c r="D126" s="205" t="s">
        <v>140</v>
      </c>
      <c r="E126" s="206" t="s">
        <v>186</v>
      </c>
      <c r="F126" s="207" t="s">
        <v>187</v>
      </c>
      <c r="G126" s="208" t="s">
        <v>143</v>
      </c>
      <c r="H126" s="209">
        <v>40.162999999999997</v>
      </c>
      <c r="I126" s="210"/>
      <c r="J126" s="211">
        <f>ROUND(I126*H126,2)</f>
        <v>0</v>
      </c>
      <c r="K126" s="207" t="s">
        <v>144</v>
      </c>
      <c r="L126" s="45"/>
      <c r="M126" s="212" t="s">
        <v>19</v>
      </c>
      <c r="N126" s="213" t="s">
        <v>47</v>
      </c>
      <c r="O126" s="85"/>
      <c r="P126" s="214">
        <f>O126*H126</f>
        <v>0</v>
      </c>
      <c r="Q126" s="214">
        <v>0.058970000000000002</v>
      </c>
      <c r="R126" s="214">
        <f>Q126*H126</f>
        <v>2.36841211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145</v>
      </c>
      <c r="AT126" s="216" t="s">
        <v>140</v>
      </c>
      <c r="AU126" s="216" t="s">
        <v>146</v>
      </c>
      <c r="AY126" s="18" t="s">
        <v>137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146</v>
      </c>
      <c r="BK126" s="217">
        <f>ROUND(I126*H126,2)</f>
        <v>0</v>
      </c>
      <c r="BL126" s="18" t="s">
        <v>145</v>
      </c>
      <c r="BM126" s="216" t="s">
        <v>188</v>
      </c>
    </row>
    <row r="127" s="2" customFormat="1">
      <c r="A127" s="39"/>
      <c r="B127" s="40"/>
      <c r="C127" s="41"/>
      <c r="D127" s="218" t="s">
        <v>148</v>
      </c>
      <c r="E127" s="41"/>
      <c r="F127" s="219" t="s">
        <v>189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146</v>
      </c>
    </row>
    <row r="128" s="14" customFormat="1">
      <c r="A128" s="14"/>
      <c r="B128" s="235"/>
      <c r="C128" s="236"/>
      <c r="D128" s="225" t="s">
        <v>150</v>
      </c>
      <c r="E128" s="237" t="s">
        <v>19</v>
      </c>
      <c r="F128" s="238" t="s">
        <v>190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150</v>
      </c>
      <c r="AU128" s="244" t="s">
        <v>146</v>
      </c>
      <c r="AV128" s="14" t="s">
        <v>83</v>
      </c>
      <c r="AW128" s="14" t="s">
        <v>36</v>
      </c>
      <c r="AX128" s="14" t="s">
        <v>75</v>
      </c>
      <c r="AY128" s="244" t="s">
        <v>137</v>
      </c>
    </row>
    <row r="129" s="13" customFormat="1">
      <c r="A129" s="13"/>
      <c r="B129" s="223"/>
      <c r="C129" s="224"/>
      <c r="D129" s="225" t="s">
        <v>150</v>
      </c>
      <c r="E129" s="226" t="s">
        <v>19</v>
      </c>
      <c r="F129" s="227" t="s">
        <v>1349</v>
      </c>
      <c r="G129" s="224"/>
      <c r="H129" s="228">
        <v>16.600000000000001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150</v>
      </c>
      <c r="AU129" s="234" t="s">
        <v>146</v>
      </c>
      <c r="AV129" s="13" t="s">
        <v>146</v>
      </c>
      <c r="AW129" s="13" t="s">
        <v>36</v>
      </c>
      <c r="AX129" s="13" t="s">
        <v>75</v>
      </c>
      <c r="AY129" s="234" t="s">
        <v>137</v>
      </c>
    </row>
    <row r="130" s="14" customFormat="1">
      <c r="A130" s="14"/>
      <c r="B130" s="235"/>
      <c r="C130" s="236"/>
      <c r="D130" s="225" t="s">
        <v>150</v>
      </c>
      <c r="E130" s="237" t="s">
        <v>19</v>
      </c>
      <c r="F130" s="238" t="s">
        <v>192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150</v>
      </c>
      <c r="AU130" s="244" t="s">
        <v>146</v>
      </c>
      <c r="AV130" s="14" t="s">
        <v>83</v>
      </c>
      <c r="AW130" s="14" t="s">
        <v>36</v>
      </c>
      <c r="AX130" s="14" t="s">
        <v>75</v>
      </c>
      <c r="AY130" s="244" t="s">
        <v>137</v>
      </c>
    </row>
    <row r="131" s="13" customFormat="1">
      <c r="A131" s="13"/>
      <c r="B131" s="223"/>
      <c r="C131" s="224"/>
      <c r="D131" s="225" t="s">
        <v>150</v>
      </c>
      <c r="E131" s="226" t="s">
        <v>19</v>
      </c>
      <c r="F131" s="227" t="s">
        <v>1350</v>
      </c>
      <c r="G131" s="224"/>
      <c r="H131" s="228">
        <v>23.562999999999999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146</v>
      </c>
      <c r="AV131" s="13" t="s">
        <v>146</v>
      </c>
      <c r="AW131" s="13" t="s">
        <v>36</v>
      </c>
      <c r="AX131" s="13" t="s">
        <v>75</v>
      </c>
      <c r="AY131" s="234" t="s">
        <v>137</v>
      </c>
    </row>
    <row r="132" s="15" customFormat="1">
      <c r="A132" s="15"/>
      <c r="B132" s="245"/>
      <c r="C132" s="246"/>
      <c r="D132" s="225" t="s">
        <v>150</v>
      </c>
      <c r="E132" s="247" t="s">
        <v>19</v>
      </c>
      <c r="F132" s="248" t="s">
        <v>177</v>
      </c>
      <c r="G132" s="246"/>
      <c r="H132" s="249">
        <v>40.162999999999997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150</v>
      </c>
      <c r="AU132" s="255" t="s">
        <v>146</v>
      </c>
      <c r="AV132" s="15" t="s">
        <v>145</v>
      </c>
      <c r="AW132" s="15" t="s">
        <v>36</v>
      </c>
      <c r="AX132" s="15" t="s">
        <v>83</v>
      </c>
      <c r="AY132" s="255" t="s">
        <v>137</v>
      </c>
    </row>
    <row r="133" s="2" customFormat="1" ht="24.15" customHeight="1">
      <c r="A133" s="39"/>
      <c r="B133" s="40"/>
      <c r="C133" s="205" t="s">
        <v>178</v>
      </c>
      <c r="D133" s="205" t="s">
        <v>140</v>
      </c>
      <c r="E133" s="206" t="s">
        <v>195</v>
      </c>
      <c r="F133" s="207" t="s">
        <v>196</v>
      </c>
      <c r="G133" s="208" t="s">
        <v>143</v>
      </c>
      <c r="H133" s="209">
        <v>79.727999999999994</v>
      </c>
      <c r="I133" s="210"/>
      <c r="J133" s="211">
        <f>ROUND(I133*H133,2)</f>
        <v>0</v>
      </c>
      <c r="K133" s="207" t="s">
        <v>144</v>
      </c>
      <c r="L133" s="45"/>
      <c r="M133" s="212" t="s">
        <v>19</v>
      </c>
      <c r="N133" s="213" t="s">
        <v>47</v>
      </c>
      <c r="O133" s="85"/>
      <c r="P133" s="214">
        <f>O133*H133</f>
        <v>0</v>
      </c>
      <c r="Q133" s="214">
        <v>0.066879999999999995</v>
      </c>
      <c r="R133" s="214">
        <f>Q133*H133</f>
        <v>5.3322086399999993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145</v>
      </c>
      <c r="AT133" s="216" t="s">
        <v>140</v>
      </c>
      <c r="AU133" s="216" t="s">
        <v>146</v>
      </c>
      <c r="AY133" s="18" t="s">
        <v>137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146</v>
      </c>
      <c r="BK133" s="217">
        <f>ROUND(I133*H133,2)</f>
        <v>0</v>
      </c>
      <c r="BL133" s="18" t="s">
        <v>145</v>
      </c>
      <c r="BM133" s="216" t="s">
        <v>1351</v>
      </c>
    </row>
    <row r="134" s="2" customFormat="1">
      <c r="A134" s="39"/>
      <c r="B134" s="40"/>
      <c r="C134" s="41"/>
      <c r="D134" s="218" t="s">
        <v>148</v>
      </c>
      <c r="E134" s="41"/>
      <c r="F134" s="219" t="s">
        <v>198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146</v>
      </c>
    </row>
    <row r="135" s="14" customFormat="1">
      <c r="A135" s="14"/>
      <c r="B135" s="235"/>
      <c r="C135" s="236"/>
      <c r="D135" s="225" t="s">
        <v>150</v>
      </c>
      <c r="E135" s="237" t="s">
        <v>19</v>
      </c>
      <c r="F135" s="238" t="s">
        <v>190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150</v>
      </c>
      <c r="AU135" s="244" t="s">
        <v>146</v>
      </c>
      <c r="AV135" s="14" t="s">
        <v>83</v>
      </c>
      <c r="AW135" s="14" t="s">
        <v>36</v>
      </c>
      <c r="AX135" s="14" t="s">
        <v>75</v>
      </c>
      <c r="AY135" s="244" t="s">
        <v>137</v>
      </c>
    </row>
    <row r="136" s="13" customFormat="1">
      <c r="A136" s="13"/>
      <c r="B136" s="223"/>
      <c r="C136" s="224"/>
      <c r="D136" s="225" t="s">
        <v>150</v>
      </c>
      <c r="E136" s="226" t="s">
        <v>19</v>
      </c>
      <c r="F136" s="227" t="s">
        <v>1352</v>
      </c>
      <c r="G136" s="224"/>
      <c r="H136" s="228">
        <v>79.727999999999994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150</v>
      </c>
      <c r="AU136" s="234" t="s">
        <v>146</v>
      </c>
      <c r="AV136" s="13" t="s">
        <v>146</v>
      </c>
      <c r="AW136" s="13" t="s">
        <v>36</v>
      </c>
      <c r="AX136" s="13" t="s">
        <v>83</v>
      </c>
      <c r="AY136" s="234" t="s">
        <v>137</v>
      </c>
    </row>
    <row r="137" s="2" customFormat="1" ht="16.5" customHeight="1">
      <c r="A137" s="39"/>
      <c r="B137" s="40"/>
      <c r="C137" s="205" t="s">
        <v>185</v>
      </c>
      <c r="D137" s="205" t="s">
        <v>140</v>
      </c>
      <c r="E137" s="206" t="s">
        <v>201</v>
      </c>
      <c r="F137" s="207" t="s">
        <v>202</v>
      </c>
      <c r="G137" s="208" t="s">
        <v>203</v>
      </c>
      <c r="H137" s="209">
        <v>96</v>
      </c>
      <c r="I137" s="210"/>
      <c r="J137" s="211">
        <f>ROUND(I137*H137,2)</f>
        <v>0</v>
      </c>
      <c r="K137" s="207" t="s">
        <v>144</v>
      </c>
      <c r="L137" s="45"/>
      <c r="M137" s="212" t="s">
        <v>19</v>
      </c>
      <c r="N137" s="213" t="s">
        <v>47</v>
      </c>
      <c r="O137" s="85"/>
      <c r="P137" s="214">
        <f>O137*H137</f>
        <v>0</v>
      </c>
      <c r="Q137" s="214">
        <v>0.00012799999999999999</v>
      </c>
      <c r="R137" s="214">
        <f>Q137*H137</f>
        <v>0.012288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145</v>
      </c>
      <c r="AT137" s="216" t="s">
        <v>140</v>
      </c>
      <c r="AU137" s="216" t="s">
        <v>146</v>
      </c>
      <c r="AY137" s="18" t="s">
        <v>137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146</v>
      </c>
      <c r="BK137" s="217">
        <f>ROUND(I137*H137,2)</f>
        <v>0</v>
      </c>
      <c r="BL137" s="18" t="s">
        <v>145</v>
      </c>
      <c r="BM137" s="216" t="s">
        <v>204</v>
      </c>
    </row>
    <row r="138" s="2" customFormat="1">
      <c r="A138" s="39"/>
      <c r="B138" s="40"/>
      <c r="C138" s="41"/>
      <c r="D138" s="218" t="s">
        <v>148</v>
      </c>
      <c r="E138" s="41"/>
      <c r="F138" s="219" t="s">
        <v>205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146</v>
      </c>
    </row>
    <row r="139" s="13" customFormat="1">
      <c r="A139" s="13"/>
      <c r="B139" s="223"/>
      <c r="C139" s="224"/>
      <c r="D139" s="225" t="s">
        <v>150</v>
      </c>
      <c r="E139" s="226" t="s">
        <v>19</v>
      </c>
      <c r="F139" s="227" t="s">
        <v>1353</v>
      </c>
      <c r="G139" s="224"/>
      <c r="H139" s="228">
        <v>96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150</v>
      </c>
      <c r="AU139" s="234" t="s">
        <v>146</v>
      </c>
      <c r="AV139" s="13" t="s">
        <v>146</v>
      </c>
      <c r="AW139" s="13" t="s">
        <v>36</v>
      </c>
      <c r="AX139" s="13" t="s">
        <v>83</v>
      </c>
      <c r="AY139" s="234" t="s">
        <v>137</v>
      </c>
    </row>
    <row r="140" s="2" customFormat="1" ht="16.5" customHeight="1">
      <c r="A140" s="39"/>
      <c r="B140" s="40"/>
      <c r="C140" s="205" t="s">
        <v>194</v>
      </c>
      <c r="D140" s="205" t="s">
        <v>140</v>
      </c>
      <c r="E140" s="206" t="s">
        <v>208</v>
      </c>
      <c r="F140" s="207" t="s">
        <v>209</v>
      </c>
      <c r="G140" s="208" t="s">
        <v>154</v>
      </c>
      <c r="H140" s="209">
        <v>5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47</v>
      </c>
      <c r="O140" s="85"/>
      <c r="P140" s="214">
        <f>O140*H140</f>
        <v>0</v>
      </c>
      <c r="Q140" s="214">
        <v>0.089760000000000006</v>
      </c>
      <c r="R140" s="214">
        <f>Q140*H140</f>
        <v>0.44880000000000003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145</v>
      </c>
      <c r="AT140" s="216" t="s">
        <v>140</v>
      </c>
      <c r="AU140" s="216" t="s">
        <v>146</v>
      </c>
      <c r="AY140" s="18" t="s">
        <v>137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146</v>
      </c>
      <c r="BK140" s="217">
        <f>ROUND(I140*H140,2)</f>
        <v>0</v>
      </c>
      <c r="BL140" s="18" t="s">
        <v>145</v>
      </c>
      <c r="BM140" s="216" t="s">
        <v>210</v>
      </c>
    </row>
    <row r="141" s="12" customFormat="1" ht="22.8" customHeight="1">
      <c r="A141" s="12"/>
      <c r="B141" s="189"/>
      <c r="C141" s="190"/>
      <c r="D141" s="191" t="s">
        <v>74</v>
      </c>
      <c r="E141" s="203" t="s">
        <v>178</v>
      </c>
      <c r="F141" s="203" t="s">
        <v>211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SUM(P142:P190)</f>
        <v>0</v>
      </c>
      <c r="Q141" s="197"/>
      <c r="R141" s="198">
        <f>SUM(R142:R190)</f>
        <v>13.080062647531699</v>
      </c>
      <c r="S141" s="197"/>
      <c r="T141" s="199">
        <f>SUM(T142:T190)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83</v>
      </c>
      <c r="AT141" s="201" t="s">
        <v>74</v>
      </c>
      <c r="AU141" s="201" t="s">
        <v>83</v>
      </c>
      <c r="AY141" s="200" t="s">
        <v>137</v>
      </c>
      <c r="BK141" s="202">
        <f>SUM(BK142:BK190)</f>
        <v>0</v>
      </c>
    </row>
    <row r="142" s="2" customFormat="1" ht="16.5" customHeight="1">
      <c r="A142" s="39"/>
      <c r="B142" s="40"/>
      <c r="C142" s="205" t="s">
        <v>200</v>
      </c>
      <c r="D142" s="205" t="s">
        <v>140</v>
      </c>
      <c r="E142" s="206" t="s">
        <v>213</v>
      </c>
      <c r="F142" s="207" t="s">
        <v>214</v>
      </c>
      <c r="G142" s="208" t="s">
        <v>143</v>
      </c>
      <c r="H142" s="209">
        <v>88.015000000000001</v>
      </c>
      <c r="I142" s="210"/>
      <c r="J142" s="211">
        <f>ROUND(I142*H142,2)</f>
        <v>0</v>
      </c>
      <c r="K142" s="207" t="s">
        <v>215</v>
      </c>
      <c r="L142" s="45"/>
      <c r="M142" s="212" t="s">
        <v>19</v>
      </c>
      <c r="N142" s="213" t="s">
        <v>47</v>
      </c>
      <c r="O142" s="85"/>
      <c r="P142" s="214">
        <f>O142*H142</f>
        <v>0</v>
      </c>
      <c r="Q142" s="214">
        <v>0.0054599999999999996</v>
      </c>
      <c r="R142" s="214">
        <f>Q142*H142</f>
        <v>0.48056189999999999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145</v>
      </c>
      <c r="AT142" s="216" t="s">
        <v>140</v>
      </c>
      <c r="AU142" s="216" t="s">
        <v>146</v>
      </c>
      <c r="AY142" s="18" t="s">
        <v>137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146</v>
      </c>
      <c r="BK142" s="217">
        <f>ROUND(I142*H142,2)</f>
        <v>0</v>
      </c>
      <c r="BL142" s="18" t="s">
        <v>145</v>
      </c>
      <c r="BM142" s="216" t="s">
        <v>1354</v>
      </c>
    </row>
    <row r="143" s="13" customFormat="1">
      <c r="A143" s="13"/>
      <c r="B143" s="223"/>
      <c r="C143" s="224"/>
      <c r="D143" s="225" t="s">
        <v>150</v>
      </c>
      <c r="E143" s="226" t="s">
        <v>19</v>
      </c>
      <c r="F143" s="227" t="s">
        <v>1355</v>
      </c>
      <c r="G143" s="224"/>
      <c r="H143" s="228">
        <v>88.015000000000001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150</v>
      </c>
      <c r="AU143" s="234" t="s">
        <v>146</v>
      </c>
      <c r="AV143" s="13" t="s">
        <v>146</v>
      </c>
      <c r="AW143" s="13" t="s">
        <v>36</v>
      </c>
      <c r="AX143" s="13" t="s">
        <v>83</v>
      </c>
      <c r="AY143" s="234" t="s">
        <v>137</v>
      </c>
    </row>
    <row r="144" s="2" customFormat="1" ht="21.75" customHeight="1">
      <c r="A144" s="39"/>
      <c r="B144" s="40"/>
      <c r="C144" s="205" t="s">
        <v>207</v>
      </c>
      <c r="D144" s="205" t="s">
        <v>140</v>
      </c>
      <c r="E144" s="206" t="s">
        <v>219</v>
      </c>
      <c r="F144" s="207" t="s">
        <v>220</v>
      </c>
      <c r="G144" s="208" t="s">
        <v>143</v>
      </c>
      <c r="H144" s="209">
        <v>88.015000000000001</v>
      </c>
      <c r="I144" s="210"/>
      <c r="J144" s="211">
        <f>ROUND(I144*H144,2)</f>
        <v>0</v>
      </c>
      <c r="K144" s="207" t="s">
        <v>144</v>
      </c>
      <c r="L144" s="45"/>
      <c r="M144" s="212" t="s">
        <v>19</v>
      </c>
      <c r="N144" s="213" t="s">
        <v>47</v>
      </c>
      <c r="O144" s="85"/>
      <c r="P144" s="214">
        <f>O144*H144</f>
        <v>0</v>
      </c>
      <c r="Q144" s="214">
        <v>0.0040000000000000001</v>
      </c>
      <c r="R144" s="214">
        <f>Q144*H144</f>
        <v>0.35205999999999998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145</v>
      </c>
      <c r="AT144" s="216" t="s">
        <v>140</v>
      </c>
      <c r="AU144" s="216" t="s">
        <v>146</v>
      </c>
      <c r="AY144" s="18" t="s">
        <v>137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146</v>
      </c>
      <c r="BK144" s="217">
        <f>ROUND(I144*H144,2)</f>
        <v>0</v>
      </c>
      <c r="BL144" s="18" t="s">
        <v>145</v>
      </c>
      <c r="BM144" s="216" t="s">
        <v>1356</v>
      </c>
    </row>
    <row r="145" s="2" customFormat="1">
      <c r="A145" s="39"/>
      <c r="B145" s="40"/>
      <c r="C145" s="41"/>
      <c r="D145" s="218" t="s">
        <v>148</v>
      </c>
      <c r="E145" s="41"/>
      <c r="F145" s="219" t="s">
        <v>222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146</v>
      </c>
    </row>
    <row r="146" s="13" customFormat="1">
      <c r="A146" s="13"/>
      <c r="B146" s="223"/>
      <c r="C146" s="224"/>
      <c r="D146" s="225" t="s">
        <v>150</v>
      </c>
      <c r="E146" s="226" t="s">
        <v>19</v>
      </c>
      <c r="F146" s="227" t="s">
        <v>1357</v>
      </c>
      <c r="G146" s="224"/>
      <c r="H146" s="228">
        <v>88.015000000000001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150</v>
      </c>
      <c r="AU146" s="234" t="s">
        <v>146</v>
      </c>
      <c r="AV146" s="13" t="s">
        <v>146</v>
      </c>
      <c r="AW146" s="13" t="s">
        <v>36</v>
      </c>
      <c r="AX146" s="13" t="s">
        <v>83</v>
      </c>
      <c r="AY146" s="234" t="s">
        <v>137</v>
      </c>
    </row>
    <row r="147" s="2" customFormat="1" ht="16.5" customHeight="1">
      <c r="A147" s="39"/>
      <c r="B147" s="40"/>
      <c r="C147" s="205" t="s">
        <v>218</v>
      </c>
      <c r="D147" s="205" t="s">
        <v>140</v>
      </c>
      <c r="E147" s="206" t="s">
        <v>225</v>
      </c>
      <c r="F147" s="207" t="s">
        <v>226</v>
      </c>
      <c r="G147" s="208" t="s">
        <v>143</v>
      </c>
      <c r="H147" s="209">
        <v>299.63999999999999</v>
      </c>
      <c r="I147" s="210"/>
      <c r="J147" s="211">
        <f>ROUND(I147*H147,2)</f>
        <v>0</v>
      </c>
      <c r="K147" s="207" t="s">
        <v>215</v>
      </c>
      <c r="L147" s="45"/>
      <c r="M147" s="212" t="s">
        <v>19</v>
      </c>
      <c r="N147" s="213" t="s">
        <v>47</v>
      </c>
      <c r="O147" s="85"/>
      <c r="P147" s="214">
        <f>O147*H147</f>
        <v>0</v>
      </c>
      <c r="Q147" s="214">
        <v>0.0054599999999999996</v>
      </c>
      <c r="R147" s="214">
        <f>Q147*H147</f>
        <v>1.6360343999999998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145</v>
      </c>
      <c r="AT147" s="216" t="s">
        <v>140</v>
      </c>
      <c r="AU147" s="216" t="s">
        <v>146</v>
      </c>
      <c r="AY147" s="18" t="s">
        <v>137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146</v>
      </c>
      <c r="BK147" s="217">
        <f>ROUND(I147*H147,2)</f>
        <v>0</v>
      </c>
      <c r="BL147" s="18" t="s">
        <v>145</v>
      </c>
      <c r="BM147" s="216" t="s">
        <v>1358</v>
      </c>
    </row>
    <row r="148" s="13" customFormat="1">
      <c r="A148" s="13"/>
      <c r="B148" s="223"/>
      <c r="C148" s="224"/>
      <c r="D148" s="225" t="s">
        <v>150</v>
      </c>
      <c r="E148" s="226" t="s">
        <v>19</v>
      </c>
      <c r="F148" s="227" t="s">
        <v>1359</v>
      </c>
      <c r="G148" s="224"/>
      <c r="H148" s="228">
        <v>299.63999999999999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150</v>
      </c>
      <c r="AU148" s="234" t="s">
        <v>146</v>
      </c>
      <c r="AV148" s="13" t="s">
        <v>146</v>
      </c>
      <c r="AW148" s="13" t="s">
        <v>36</v>
      </c>
      <c r="AX148" s="13" t="s">
        <v>83</v>
      </c>
      <c r="AY148" s="234" t="s">
        <v>137</v>
      </c>
    </row>
    <row r="149" s="2" customFormat="1" ht="16.5" customHeight="1">
      <c r="A149" s="39"/>
      <c r="B149" s="40"/>
      <c r="C149" s="205" t="s">
        <v>1360</v>
      </c>
      <c r="D149" s="205" t="s">
        <v>140</v>
      </c>
      <c r="E149" s="206" t="s">
        <v>230</v>
      </c>
      <c r="F149" s="207" t="s">
        <v>231</v>
      </c>
      <c r="G149" s="208" t="s">
        <v>143</v>
      </c>
      <c r="H149" s="209">
        <v>299.63999999999999</v>
      </c>
      <c r="I149" s="210"/>
      <c r="J149" s="211">
        <f>ROUND(I149*H149,2)</f>
        <v>0</v>
      </c>
      <c r="K149" s="207" t="s">
        <v>144</v>
      </c>
      <c r="L149" s="45"/>
      <c r="M149" s="212" t="s">
        <v>19</v>
      </c>
      <c r="N149" s="213" t="s">
        <v>47</v>
      </c>
      <c r="O149" s="85"/>
      <c r="P149" s="214">
        <f>O149*H149</f>
        <v>0</v>
      </c>
      <c r="Q149" s="214">
        <v>0.0040000000000000001</v>
      </c>
      <c r="R149" s="214">
        <f>Q149*H149</f>
        <v>1.1985600000000001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145</v>
      </c>
      <c r="AT149" s="216" t="s">
        <v>140</v>
      </c>
      <c r="AU149" s="216" t="s">
        <v>146</v>
      </c>
      <c r="AY149" s="18" t="s">
        <v>137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146</v>
      </c>
      <c r="BK149" s="217">
        <f>ROUND(I149*H149,2)</f>
        <v>0</v>
      </c>
      <c r="BL149" s="18" t="s">
        <v>145</v>
      </c>
      <c r="BM149" s="216" t="s">
        <v>232</v>
      </c>
    </row>
    <row r="150" s="2" customFormat="1">
      <c r="A150" s="39"/>
      <c r="B150" s="40"/>
      <c r="C150" s="41"/>
      <c r="D150" s="218" t="s">
        <v>148</v>
      </c>
      <c r="E150" s="41"/>
      <c r="F150" s="219" t="s">
        <v>233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148</v>
      </c>
      <c r="AU150" s="18" t="s">
        <v>146</v>
      </c>
    </row>
    <row r="151" s="14" customFormat="1">
      <c r="A151" s="14"/>
      <c r="B151" s="235"/>
      <c r="C151" s="236"/>
      <c r="D151" s="225" t="s">
        <v>150</v>
      </c>
      <c r="E151" s="237" t="s">
        <v>19</v>
      </c>
      <c r="F151" s="238" t="s">
        <v>234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150</v>
      </c>
      <c r="AU151" s="244" t="s">
        <v>146</v>
      </c>
      <c r="AV151" s="14" t="s">
        <v>83</v>
      </c>
      <c r="AW151" s="14" t="s">
        <v>36</v>
      </c>
      <c r="AX151" s="14" t="s">
        <v>75</v>
      </c>
      <c r="AY151" s="244" t="s">
        <v>137</v>
      </c>
    </row>
    <row r="152" s="13" customFormat="1">
      <c r="A152" s="13"/>
      <c r="B152" s="223"/>
      <c r="C152" s="224"/>
      <c r="D152" s="225" t="s">
        <v>150</v>
      </c>
      <c r="E152" s="226" t="s">
        <v>19</v>
      </c>
      <c r="F152" s="227" t="s">
        <v>1361</v>
      </c>
      <c r="G152" s="224"/>
      <c r="H152" s="228">
        <v>345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150</v>
      </c>
      <c r="AU152" s="234" t="s">
        <v>146</v>
      </c>
      <c r="AV152" s="13" t="s">
        <v>146</v>
      </c>
      <c r="AW152" s="13" t="s">
        <v>36</v>
      </c>
      <c r="AX152" s="13" t="s">
        <v>75</v>
      </c>
      <c r="AY152" s="234" t="s">
        <v>137</v>
      </c>
    </row>
    <row r="153" s="13" customFormat="1">
      <c r="A153" s="13"/>
      <c r="B153" s="223"/>
      <c r="C153" s="224"/>
      <c r="D153" s="225" t="s">
        <v>150</v>
      </c>
      <c r="E153" s="226" t="s">
        <v>19</v>
      </c>
      <c r="F153" s="227" t="s">
        <v>1362</v>
      </c>
      <c r="G153" s="224"/>
      <c r="H153" s="228">
        <v>52.640000000000001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150</v>
      </c>
      <c r="AU153" s="234" t="s">
        <v>146</v>
      </c>
      <c r="AV153" s="13" t="s">
        <v>146</v>
      </c>
      <c r="AW153" s="13" t="s">
        <v>36</v>
      </c>
      <c r="AX153" s="13" t="s">
        <v>75</v>
      </c>
      <c r="AY153" s="234" t="s">
        <v>137</v>
      </c>
    </row>
    <row r="154" s="14" customFormat="1">
      <c r="A154" s="14"/>
      <c r="B154" s="235"/>
      <c r="C154" s="236"/>
      <c r="D154" s="225" t="s">
        <v>150</v>
      </c>
      <c r="E154" s="237" t="s">
        <v>19</v>
      </c>
      <c r="F154" s="238" t="s">
        <v>237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150</v>
      </c>
      <c r="AU154" s="244" t="s">
        <v>146</v>
      </c>
      <c r="AV154" s="14" t="s">
        <v>83</v>
      </c>
      <c r="AW154" s="14" t="s">
        <v>36</v>
      </c>
      <c r="AX154" s="14" t="s">
        <v>75</v>
      </c>
      <c r="AY154" s="244" t="s">
        <v>137</v>
      </c>
    </row>
    <row r="155" s="13" customFormat="1">
      <c r="A155" s="13"/>
      <c r="B155" s="223"/>
      <c r="C155" s="224"/>
      <c r="D155" s="225" t="s">
        <v>150</v>
      </c>
      <c r="E155" s="226" t="s">
        <v>19</v>
      </c>
      <c r="F155" s="227" t="s">
        <v>1363</v>
      </c>
      <c r="G155" s="224"/>
      <c r="H155" s="228">
        <v>16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150</v>
      </c>
      <c r="AU155" s="234" t="s">
        <v>146</v>
      </c>
      <c r="AV155" s="13" t="s">
        <v>146</v>
      </c>
      <c r="AW155" s="13" t="s">
        <v>36</v>
      </c>
      <c r="AX155" s="13" t="s">
        <v>75</v>
      </c>
      <c r="AY155" s="234" t="s">
        <v>137</v>
      </c>
    </row>
    <row r="156" s="14" customFormat="1">
      <c r="A156" s="14"/>
      <c r="B156" s="235"/>
      <c r="C156" s="236"/>
      <c r="D156" s="225" t="s">
        <v>150</v>
      </c>
      <c r="E156" s="237" t="s">
        <v>19</v>
      </c>
      <c r="F156" s="238" t="s">
        <v>239</v>
      </c>
      <c r="G156" s="236"/>
      <c r="H156" s="237" t="s">
        <v>19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150</v>
      </c>
      <c r="AU156" s="244" t="s">
        <v>146</v>
      </c>
      <c r="AV156" s="14" t="s">
        <v>83</v>
      </c>
      <c r="AW156" s="14" t="s">
        <v>36</v>
      </c>
      <c r="AX156" s="14" t="s">
        <v>75</v>
      </c>
      <c r="AY156" s="244" t="s">
        <v>137</v>
      </c>
    </row>
    <row r="157" s="13" customFormat="1">
      <c r="A157" s="13"/>
      <c r="B157" s="223"/>
      <c r="C157" s="224"/>
      <c r="D157" s="225" t="s">
        <v>150</v>
      </c>
      <c r="E157" s="226" t="s">
        <v>19</v>
      </c>
      <c r="F157" s="227" t="s">
        <v>1364</v>
      </c>
      <c r="G157" s="224"/>
      <c r="H157" s="228">
        <v>-114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150</v>
      </c>
      <c r="AU157" s="234" t="s">
        <v>146</v>
      </c>
      <c r="AV157" s="13" t="s">
        <v>146</v>
      </c>
      <c r="AW157" s="13" t="s">
        <v>36</v>
      </c>
      <c r="AX157" s="13" t="s">
        <v>75</v>
      </c>
      <c r="AY157" s="234" t="s">
        <v>137</v>
      </c>
    </row>
    <row r="158" s="15" customFormat="1">
      <c r="A158" s="15"/>
      <c r="B158" s="245"/>
      <c r="C158" s="246"/>
      <c r="D158" s="225" t="s">
        <v>150</v>
      </c>
      <c r="E158" s="247" t="s">
        <v>19</v>
      </c>
      <c r="F158" s="248" t="s">
        <v>177</v>
      </c>
      <c r="G158" s="246"/>
      <c r="H158" s="249">
        <v>299.63999999999999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150</v>
      </c>
      <c r="AU158" s="255" t="s">
        <v>146</v>
      </c>
      <c r="AV158" s="15" t="s">
        <v>145</v>
      </c>
      <c r="AW158" s="15" t="s">
        <v>36</v>
      </c>
      <c r="AX158" s="15" t="s">
        <v>83</v>
      </c>
      <c r="AY158" s="255" t="s">
        <v>137</v>
      </c>
    </row>
    <row r="159" s="2" customFormat="1" ht="24.15" customHeight="1">
      <c r="A159" s="39"/>
      <c r="B159" s="40"/>
      <c r="C159" s="205" t="s">
        <v>229</v>
      </c>
      <c r="D159" s="205" t="s">
        <v>140</v>
      </c>
      <c r="E159" s="206" t="s">
        <v>242</v>
      </c>
      <c r="F159" s="207" t="s">
        <v>243</v>
      </c>
      <c r="G159" s="208" t="s">
        <v>143</v>
      </c>
      <c r="H159" s="209">
        <v>24</v>
      </c>
      <c r="I159" s="210"/>
      <c r="J159" s="211">
        <f>ROUND(I159*H159,2)</f>
        <v>0</v>
      </c>
      <c r="K159" s="207" t="s">
        <v>144</v>
      </c>
      <c r="L159" s="45"/>
      <c r="M159" s="212" t="s">
        <v>19</v>
      </c>
      <c r="N159" s="213" t="s">
        <v>47</v>
      </c>
      <c r="O159" s="85"/>
      <c r="P159" s="214">
        <f>O159*H159</f>
        <v>0</v>
      </c>
      <c r="Q159" s="214">
        <v>0.021000000000000001</v>
      </c>
      <c r="R159" s="214">
        <f>Q159*H159</f>
        <v>0.504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145</v>
      </c>
      <c r="AT159" s="216" t="s">
        <v>140</v>
      </c>
      <c r="AU159" s="216" t="s">
        <v>146</v>
      </c>
      <c r="AY159" s="18" t="s">
        <v>137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146</v>
      </c>
      <c r="BK159" s="217">
        <f>ROUND(I159*H159,2)</f>
        <v>0</v>
      </c>
      <c r="BL159" s="18" t="s">
        <v>145</v>
      </c>
      <c r="BM159" s="216" t="s">
        <v>244</v>
      </c>
    </row>
    <row r="160" s="2" customFormat="1">
      <c r="A160" s="39"/>
      <c r="B160" s="40"/>
      <c r="C160" s="41"/>
      <c r="D160" s="218" t="s">
        <v>148</v>
      </c>
      <c r="E160" s="41"/>
      <c r="F160" s="219" t="s">
        <v>245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146</v>
      </c>
    </row>
    <row r="161" s="14" customFormat="1">
      <c r="A161" s="14"/>
      <c r="B161" s="235"/>
      <c r="C161" s="236"/>
      <c r="D161" s="225" t="s">
        <v>150</v>
      </c>
      <c r="E161" s="237" t="s">
        <v>19</v>
      </c>
      <c r="F161" s="238" t="s">
        <v>246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150</v>
      </c>
      <c r="AU161" s="244" t="s">
        <v>146</v>
      </c>
      <c r="AV161" s="14" t="s">
        <v>83</v>
      </c>
      <c r="AW161" s="14" t="s">
        <v>36</v>
      </c>
      <c r="AX161" s="14" t="s">
        <v>75</v>
      </c>
      <c r="AY161" s="244" t="s">
        <v>137</v>
      </c>
    </row>
    <row r="162" s="13" customFormat="1">
      <c r="A162" s="13"/>
      <c r="B162" s="223"/>
      <c r="C162" s="224"/>
      <c r="D162" s="225" t="s">
        <v>150</v>
      </c>
      <c r="E162" s="226" t="s">
        <v>19</v>
      </c>
      <c r="F162" s="227" t="s">
        <v>1365</v>
      </c>
      <c r="G162" s="224"/>
      <c r="H162" s="228">
        <v>24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150</v>
      </c>
      <c r="AU162" s="234" t="s">
        <v>146</v>
      </c>
      <c r="AV162" s="13" t="s">
        <v>146</v>
      </c>
      <c r="AW162" s="13" t="s">
        <v>36</v>
      </c>
      <c r="AX162" s="13" t="s">
        <v>83</v>
      </c>
      <c r="AY162" s="234" t="s">
        <v>137</v>
      </c>
    </row>
    <row r="163" s="2" customFormat="1" ht="24.15" customHeight="1">
      <c r="A163" s="39"/>
      <c r="B163" s="40"/>
      <c r="C163" s="205" t="s">
        <v>1366</v>
      </c>
      <c r="D163" s="205" t="s">
        <v>140</v>
      </c>
      <c r="E163" s="206" t="s">
        <v>249</v>
      </c>
      <c r="F163" s="207" t="s">
        <v>250</v>
      </c>
      <c r="G163" s="208" t="s">
        <v>143</v>
      </c>
      <c r="H163" s="209">
        <v>48</v>
      </c>
      <c r="I163" s="210"/>
      <c r="J163" s="211">
        <f>ROUND(I163*H163,2)</f>
        <v>0</v>
      </c>
      <c r="K163" s="207" t="s">
        <v>215</v>
      </c>
      <c r="L163" s="45"/>
      <c r="M163" s="212" t="s">
        <v>19</v>
      </c>
      <c r="N163" s="213" t="s">
        <v>47</v>
      </c>
      <c r="O163" s="85"/>
      <c r="P163" s="214">
        <f>O163*H163</f>
        <v>0</v>
      </c>
      <c r="Q163" s="214">
        <v>0.010500000000000001</v>
      </c>
      <c r="R163" s="214">
        <f>Q163*H163</f>
        <v>0.504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145</v>
      </c>
      <c r="AT163" s="216" t="s">
        <v>140</v>
      </c>
      <c r="AU163" s="216" t="s">
        <v>146</v>
      </c>
      <c r="AY163" s="18" t="s">
        <v>137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146</v>
      </c>
      <c r="BK163" s="217">
        <f>ROUND(I163*H163,2)</f>
        <v>0</v>
      </c>
      <c r="BL163" s="18" t="s">
        <v>145</v>
      </c>
      <c r="BM163" s="216" t="s">
        <v>1367</v>
      </c>
    </row>
    <row r="164" s="14" customFormat="1">
      <c r="A164" s="14"/>
      <c r="B164" s="235"/>
      <c r="C164" s="236"/>
      <c r="D164" s="225" t="s">
        <v>150</v>
      </c>
      <c r="E164" s="237" t="s">
        <v>19</v>
      </c>
      <c r="F164" s="238" t="s">
        <v>246</v>
      </c>
      <c r="G164" s="236"/>
      <c r="H164" s="237" t="s">
        <v>19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150</v>
      </c>
      <c r="AU164" s="244" t="s">
        <v>146</v>
      </c>
      <c r="AV164" s="14" t="s">
        <v>83</v>
      </c>
      <c r="AW164" s="14" t="s">
        <v>36</v>
      </c>
      <c r="AX164" s="14" t="s">
        <v>75</v>
      </c>
      <c r="AY164" s="244" t="s">
        <v>137</v>
      </c>
    </row>
    <row r="165" s="13" customFormat="1">
      <c r="A165" s="13"/>
      <c r="B165" s="223"/>
      <c r="C165" s="224"/>
      <c r="D165" s="225" t="s">
        <v>150</v>
      </c>
      <c r="E165" s="226" t="s">
        <v>19</v>
      </c>
      <c r="F165" s="227" t="s">
        <v>247</v>
      </c>
      <c r="G165" s="224"/>
      <c r="H165" s="228">
        <v>48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150</v>
      </c>
      <c r="AU165" s="234" t="s">
        <v>146</v>
      </c>
      <c r="AV165" s="13" t="s">
        <v>146</v>
      </c>
      <c r="AW165" s="13" t="s">
        <v>36</v>
      </c>
      <c r="AX165" s="13" t="s">
        <v>83</v>
      </c>
      <c r="AY165" s="234" t="s">
        <v>137</v>
      </c>
    </row>
    <row r="166" s="2" customFormat="1" ht="24.15" customHeight="1">
      <c r="A166" s="39"/>
      <c r="B166" s="40"/>
      <c r="C166" s="205" t="s">
        <v>8</v>
      </c>
      <c r="D166" s="205" t="s">
        <v>140</v>
      </c>
      <c r="E166" s="206" t="s">
        <v>254</v>
      </c>
      <c r="F166" s="207" t="s">
        <v>255</v>
      </c>
      <c r="G166" s="208" t="s">
        <v>143</v>
      </c>
      <c r="H166" s="209">
        <v>48</v>
      </c>
      <c r="I166" s="210"/>
      <c r="J166" s="211">
        <f>ROUND(I166*H166,2)</f>
        <v>0</v>
      </c>
      <c r="K166" s="207" t="s">
        <v>215</v>
      </c>
      <c r="L166" s="45"/>
      <c r="M166" s="212" t="s">
        <v>19</v>
      </c>
      <c r="N166" s="213" t="s">
        <v>47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145</v>
      </c>
      <c r="AT166" s="216" t="s">
        <v>140</v>
      </c>
      <c r="AU166" s="216" t="s">
        <v>146</v>
      </c>
      <c r="AY166" s="18" t="s">
        <v>137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146</v>
      </c>
      <c r="BK166" s="217">
        <f>ROUND(I166*H166,2)</f>
        <v>0</v>
      </c>
      <c r="BL166" s="18" t="s">
        <v>145</v>
      </c>
      <c r="BM166" s="216" t="s">
        <v>1368</v>
      </c>
    </row>
    <row r="167" s="14" customFormat="1">
      <c r="A167" s="14"/>
      <c r="B167" s="235"/>
      <c r="C167" s="236"/>
      <c r="D167" s="225" t="s">
        <v>150</v>
      </c>
      <c r="E167" s="237" t="s">
        <v>19</v>
      </c>
      <c r="F167" s="238" t="s">
        <v>257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150</v>
      </c>
      <c r="AU167" s="244" t="s">
        <v>146</v>
      </c>
      <c r="AV167" s="14" t="s">
        <v>83</v>
      </c>
      <c r="AW167" s="14" t="s">
        <v>36</v>
      </c>
      <c r="AX167" s="14" t="s">
        <v>75</v>
      </c>
      <c r="AY167" s="244" t="s">
        <v>137</v>
      </c>
    </row>
    <row r="168" s="13" customFormat="1">
      <c r="A168" s="13"/>
      <c r="B168" s="223"/>
      <c r="C168" s="224"/>
      <c r="D168" s="225" t="s">
        <v>150</v>
      </c>
      <c r="E168" s="226" t="s">
        <v>19</v>
      </c>
      <c r="F168" s="227" t="s">
        <v>1369</v>
      </c>
      <c r="G168" s="224"/>
      <c r="H168" s="228">
        <v>48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150</v>
      </c>
      <c r="AU168" s="234" t="s">
        <v>146</v>
      </c>
      <c r="AV168" s="13" t="s">
        <v>146</v>
      </c>
      <c r="AW168" s="13" t="s">
        <v>36</v>
      </c>
      <c r="AX168" s="13" t="s">
        <v>83</v>
      </c>
      <c r="AY168" s="234" t="s">
        <v>137</v>
      </c>
    </row>
    <row r="169" s="2" customFormat="1" ht="24.15" customHeight="1">
      <c r="A169" s="39"/>
      <c r="B169" s="40"/>
      <c r="C169" s="205" t="s">
        <v>241</v>
      </c>
      <c r="D169" s="205" t="s">
        <v>140</v>
      </c>
      <c r="E169" s="206" t="s">
        <v>260</v>
      </c>
      <c r="F169" s="207" t="s">
        <v>261</v>
      </c>
      <c r="G169" s="208" t="s">
        <v>203</v>
      </c>
      <c r="H169" s="209">
        <v>154</v>
      </c>
      <c r="I169" s="210"/>
      <c r="J169" s="211">
        <f>ROUND(I169*H169,2)</f>
        <v>0</v>
      </c>
      <c r="K169" s="207" t="s">
        <v>215</v>
      </c>
      <c r="L169" s="45"/>
      <c r="M169" s="212" t="s">
        <v>19</v>
      </c>
      <c r="N169" s="213" t="s">
        <v>47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145</v>
      </c>
      <c r="AT169" s="216" t="s">
        <v>140</v>
      </c>
      <c r="AU169" s="216" t="s">
        <v>146</v>
      </c>
      <c r="AY169" s="18" t="s">
        <v>137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146</v>
      </c>
      <c r="BK169" s="217">
        <f>ROUND(I169*H169,2)</f>
        <v>0</v>
      </c>
      <c r="BL169" s="18" t="s">
        <v>145</v>
      </c>
      <c r="BM169" s="216" t="s">
        <v>1370</v>
      </c>
    </row>
    <row r="170" s="13" customFormat="1">
      <c r="A170" s="13"/>
      <c r="B170" s="223"/>
      <c r="C170" s="224"/>
      <c r="D170" s="225" t="s">
        <v>150</v>
      </c>
      <c r="E170" s="226" t="s">
        <v>19</v>
      </c>
      <c r="F170" s="227" t="s">
        <v>1371</v>
      </c>
      <c r="G170" s="224"/>
      <c r="H170" s="228">
        <v>154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150</v>
      </c>
      <c r="AU170" s="234" t="s">
        <v>146</v>
      </c>
      <c r="AV170" s="13" t="s">
        <v>146</v>
      </c>
      <c r="AW170" s="13" t="s">
        <v>36</v>
      </c>
      <c r="AX170" s="13" t="s">
        <v>83</v>
      </c>
      <c r="AY170" s="234" t="s">
        <v>137</v>
      </c>
    </row>
    <row r="171" s="2" customFormat="1" ht="16.5" customHeight="1">
      <c r="A171" s="39"/>
      <c r="B171" s="40"/>
      <c r="C171" s="256" t="s">
        <v>1372</v>
      </c>
      <c r="D171" s="256" t="s">
        <v>265</v>
      </c>
      <c r="E171" s="257" t="s">
        <v>266</v>
      </c>
      <c r="F171" s="258" t="s">
        <v>267</v>
      </c>
      <c r="G171" s="259" t="s">
        <v>203</v>
      </c>
      <c r="H171" s="260">
        <v>161.69999999999999</v>
      </c>
      <c r="I171" s="261"/>
      <c r="J171" s="262">
        <f>ROUND(I171*H171,2)</f>
        <v>0</v>
      </c>
      <c r="K171" s="258" t="s">
        <v>215</v>
      </c>
      <c r="L171" s="263"/>
      <c r="M171" s="264" t="s">
        <v>19</v>
      </c>
      <c r="N171" s="265" t="s">
        <v>47</v>
      </c>
      <c r="O171" s="85"/>
      <c r="P171" s="214">
        <f>O171*H171</f>
        <v>0</v>
      </c>
      <c r="Q171" s="214">
        <v>3.0000000000000001E-05</v>
      </c>
      <c r="R171" s="214">
        <f>Q171*H171</f>
        <v>0.0048509999999999994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194</v>
      </c>
      <c r="AT171" s="216" t="s">
        <v>265</v>
      </c>
      <c r="AU171" s="216" t="s">
        <v>146</v>
      </c>
      <c r="AY171" s="18" t="s">
        <v>137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146</v>
      </c>
      <c r="BK171" s="217">
        <f>ROUND(I171*H171,2)</f>
        <v>0</v>
      </c>
      <c r="BL171" s="18" t="s">
        <v>145</v>
      </c>
      <c r="BM171" s="216" t="s">
        <v>1373</v>
      </c>
    </row>
    <row r="172" s="13" customFormat="1">
      <c r="A172" s="13"/>
      <c r="B172" s="223"/>
      <c r="C172" s="224"/>
      <c r="D172" s="225" t="s">
        <v>150</v>
      </c>
      <c r="E172" s="224"/>
      <c r="F172" s="227" t="s">
        <v>1374</v>
      </c>
      <c r="G172" s="224"/>
      <c r="H172" s="228">
        <v>161.69999999999999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150</v>
      </c>
      <c r="AU172" s="234" t="s">
        <v>146</v>
      </c>
      <c r="AV172" s="13" t="s">
        <v>146</v>
      </c>
      <c r="AW172" s="13" t="s">
        <v>4</v>
      </c>
      <c r="AX172" s="13" t="s">
        <v>83</v>
      </c>
      <c r="AY172" s="234" t="s">
        <v>137</v>
      </c>
    </row>
    <row r="173" s="2" customFormat="1" ht="21.75" customHeight="1">
      <c r="A173" s="39"/>
      <c r="B173" s="40"/>
      <c r="C173" s="205" t="s">
        <v>270</v>
      </c>
      <c r="D173" s="205" t="s">
        <v>140</v>
      </c>
      <c r="E173" s="206" t="s">
        <v>271</v>
      </c>
      <c r="F173" s="207" t="s">
        <v>272</v>
      </c>
      <c r="G173" s="208" t="s">
        <v>273</v>
      </c>
      <c r="H173" s="209">
        <v>2.4119999999999999</v>
      </c>
      <c r="I173" s="210"/>
      <c r="J173" s="211">
        <f>ROUND(I173*H173,2)</f>
        <v>0</v>
      </c>
      <c r="K173" s="207" t="s">
        <v>144</v>
      </c>
      <c r="L173" s="45"/>
      <c r="M173" s="212" t="s">
        <v>19</v>
      </c>
      <c r="N173" s="213" t="s">
        <v>47</v>
      </c>
      <c r="O173" s="85"/>
      <c r="P173" s="214">
        <f>O173*H173</f>
        <v>0</v>
      </c>
      <c r="Q173" s="214">
        <v>2.2563399999999998</v>
      </c>
      <c r="R173" s="214">
        <f>Q173*H173</f>
        <v>5.4422920799999996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145</v>
      </c>
      <c r="AT173" s="216" t="s">
        <v>140</v>
      </c>
      <c r="AU173" s="216" t="s">
        <v>146</v>
      </c>
      <c r="AY173" s="18" t="s">
        <v>137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146</v>
      </c>
      <c r="BK173" s="217">
        <f>ROUND(I173*H173,2)</f>
        <v>0</v>
      </c>
      <c r="BL173" s="18" t="s">
        <v>145</v>
      </c>
      <c r="BM173" s="216" t="s">
        <v>274</v>
      </c>
    </row>
    <row r="174" s="2" customFormat="1">
      <c r="A174" s="39"/>
      <c r="B174" s="40"/>
      <c r="C174" s="41"/>
      <c r="D174" s="218" t="s">
        <v>148</v>
      </c>
      <c r="E174" s="41"/>
      <c r="F174" s="219" t="s">
        <v>275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148</v>
      </c>
      <c r="AU174" s="18" t="s">
        <v>146</v>
      </c>
    </row>
    <row r="175" s="13" customFormat="1">
      <c r="A175" s="13"/>
      <c r="B175" s="223"/>
      <c r="C175" s="224"/>
      <c r="D175" s="225" t="s">
        <v>150</v>
      </c>
      <c r="E175" s="226" t="s">
        <v>19</v>
      </c>
      <c r="F175" s="227" t="s">
        <v>1375</v>
      </c>
      <c r="G175" s="224"/>
      <c r="H175" s="228">
        <v>2.4119999999999999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150</v>
      </c>
      <c r="AU175" s="234" t="s">
        <v>146</v>
      </c>
      <c r="AV175" s="13" t="s">
        <v>146</v>
      </c>
      <c r="AW175" s="13" t="s">
        <v>36</v>
      </c>
      <c r="AX175" s="13" t="s">
        <v>83</v>
      </c>
      <c r="AY175" s="234" t="s">
        <v>137</v>
      </c>
    </row>
    <row r="176" s="2" customFormat="1" ht="21.75" customHeight="1">
      <c r="A176" s="39"/>
      <c r="B176" s="40"/>
      <c r="C176" s="205" t="s">
        <v>277</v>
      </c>
      <c r="D176" s="205" t="s">
        <v>140</v>
      </c>
      <c r="E176" s="206" t="s">
        <v>278</v>
      </c>
      <c r="F176" s="207" t="s">
        <v>279</v>
      </c>
      <c r="G176" s="208" t="s">
        <v>273</v>
      </c>
      <c r="H176" s="209">
        <v>2.4119999999999999</v>
      </c>
      <c r="I176" s="210"/>
      <c r="J176" s="211">
        <f>ROUND(I176*H176,2)</f>
        <v>0</v>
      </c>
      <c r="K176" s="207" t="s">
        <v>144</v>
      </c>
      <c r="L176" s="45"/>
      <c r="M176" s="212" t="s">
        <v>19</v>
      </c>
      <c r="N176" s="213" t="s">
        <v>47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145</v>
      </c>
      <c r="AT176" s="216" t="s">
        <v>140</v>
      </c>
      <c r="AU176" s="216" t="s">
        <v>146</v>
      </c>
      <c r="AY176" s="18" t="s">
        <v>137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146</v>
      </c>
      <c r="BK176" s="217">
        <f>ROUND(I176*H176,2)</f>
        <v>0</v>
      </c>
      <c r="BL176" s="18" t="s">
        <v>145</v>
      </c>
      <c r="BM176" s="216" t="s">
        <v>280</v>
      </c>
    </row>
    <row r="177" s="2" customFormat="1">
      <c r="A177" s="39"/>
      <c r="B177" s="40"/>
      <c r="C177" s="41"/>
      <c r="D177" s="218" t="s">
        <v>148</v>
      </c>
      <c r="E177" s="41"/>
      <c r="F177" s="219" t="s">
        <v>281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148</v>
      </c>
      <c r="AU177" s="18" t="s">
        <v>146</v>
      </c>
    </row>
    <row r="178" s="2" customFormat="1" ht="16.5" customHeight="1">
      <c r="A178" s="39"/>
      <c r="B178" s="40"/>
      <c r="C178" s="205" t="s">
        <v>282</v>
      </c>
      <c r="D178" s="205" t="s">
        <v>140</v>
      </c>
      <c r="E178" s="206" t="s">
        <v>283</v>
      </c>
      <c r="F178" s="207" t="s">
        <v>284</v>
      </c>
      <c r="G178" s="208" t="s">
        <v>285</v>
      </c>
      <c r="H178" s="209">
        <v>0.161</v>
      </c>
      <c r="I178" s="210"/>
      <c r="J178" s="211">
        <f>ROUND(I178*H178,2)</f>
        <v>0</v>
      </c>
      <c r="K178" s="207" t="s">
        <v>144</v>
      </c>
      <c r="L178" s="45"/>
      <c r="M178" s="212" t="s">
        <v>19</v>
      </c>
      <c r="N178" s="213" t="s">
        <v>47</v>
      </c>
      <c r="O178" s="85"/>
      <c r="P178" s="214">
        <f>O178*H178</f>
        <v>0</v>
      </c>
      <c r="Q178" s="214">
        <v>1.0627727797</v>
      </c>
      <c r="R178" s="214">
        <f>Q178*H178</f>
        <v>0.1711064175317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145</v>
      </c>
      <c r="AT178" s="216" t="s">
        <v>140</v>
      </c>
      <c r="AU178" s="216" t="s">
        <v>146</v>
      </c>
      <c r="AY178" s="18" t="s">
        <v>137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146</v>
      </c>
      <c r="BK178" s="217">
        <f>ROUND(I178*H178,2)</f>
        <v>0</v>
      </c>
      <c r="BL178" s="18" t="s">
        <v>145</v>
      </c>
      <c r="BM178" s="216" t="s">
        <v>286</v>
      </c>
    </row>
    <row r="179" s="2" customFormat="1">
      <c r="A179" s="39"/>
      <c r="B179" s="40"/>
      <c r="C179" s="41"/>
      <c r="D179" s="218" t="s">
        <v>148</v>
      </c>
      <c r="E179" s="41"/>
      <c r="F179" s="219" t="s">
        <v>287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146</v>
      </c>
    </row>
    <row r="180" s="13" customFormat="1">
      <c r="A180" s="13"/>
      <c r="B180" s="223"/>
      <c r="C180" s="224"/>
      <c r="D180" s="225" t="s">
        <v>150</v>
      </c>
      <c r="E180" s="226" t="s">
        <v>19</v>
      </c>
      <c r="F180" s="227" t="s">
        <v>1376</v>
      </c>
      <c r="G180" s="224"/>
      <c r="H180" s="228">
        <v>0.161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150</v>
      </c>
      <c r="AU180" s="234" t="s">
        <v>146</v>
      </c>
      <c r="AV180" s="13" t="s">
        <v>146</v>
      </c>
      <c r="AW180" s="13" t="s">
        <v>36</v>
      </c>
      <c r="AX180" s="13" t="s">
        <v>83</v>
      </c>
      <c r="AY180" s="234" t="s">
        <v>137</v>
      </c>
    </row>
    <row r="181" s="2" customFormat="1" ht="24.15" customHeight="1">
      <c r="A181" s="39"/>
      <c r="B181" s="40"/>
      <c r="C181" s="205" t="s">
        <v>7</v>
      </c>
      <c r="D181" s="205" t="s">
        <v>140</v>
      </c>
      <c r="E181" s="206" t="s">
        <v>289</v>
      </c>
      <c r="F181" s="207" t="s">
        <v>290</v>
      </c>
      <c r="G181" s="208" t="s">
        <v>154</v>
      </c>
      <c r="H181" s="209">
        <v>5</v>
      </c>
      <c r="I181" s="210"/>
      <c r="J181" s="211">
        <f>ROUND(I181*H181,2)</f>
        <v>0</v>
      </c>
      <c r="K181" s="207" t="s">
        <v>144</v>
      </c>
      <c r="L181" s="45"/>
      <c r="M181" s="212" t="s">
        <v>19</v>
      </c>
      <c r="N181" s="213" t="s">
        <v>47</v>
      </c>
      <c r="O181" s="85"/>
      <c r="P181" s="214">
        <f>O181*H181</f>
        <v>0</v>
      </c>
      <c r="Q181" s="214">
        <v>0.44170336999999998</v>
      </c>
      <c r="R181" s="214">
        <f>Q181*H181</f>
        <v>2.2085168500000001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145</v>
      </c>
      <c r="AT181" s="216" t="s">
        <v>140</v>
      </c>
      <c r="AU181" s="216" t="s">
        <v>146</v>
      </c>
      <c r="AY181" s="18" t="s">
        <v>137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146</v>
      </c>
      <c r="BK181" s="217">
        <f>ROUND(I181*H181,2)</f>
        <v>0</v>
      </c>
      <c r="BL181" s="18" t="s">
        <v>145</v>
      </c>
      <c r="BM181" s="216" t="s">
        <v>291</v>
      </c>
    </row>
    <row r="182" s="2" customFormat="1">
      <c r="A182" s="39"/>
      <c r="B182" s="40"/>
      <c r="C182" s="41"/>
      <c r="D182" s="218" t="s">
        <v>148</v>
      </c>
      <c r="E182" s="41"/>
      <c r="F182" s="219" t="s">
        <v>292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146</v>
      </c>
    </row>
    <row r="183" s="14" customFormat="1">
      <c r="A183" s="14"/>
      <c r="B183" s="235"/>
      <c r="C183" s="236"/>
      <c r="D183" s="225" t="s">
        <v>150</v>
      </c>
      <c r="E183" s="237" t="s">
        <v>19</v>
      </c>
      <c r="F183" s="238" t="s">
        <v>293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150</v>
      </c>
      <c r="AU183" s="244" t="s">
        <v>146</v>
      </c>
      <c r="AV183" s="14" t="s">
        <v>83</v>
      </c>
      <c r="AW183" s="14" t="s">
        <v>36</v>
      </c>
      <c r="AX183" s="14" t="s">
        <v>75</v>
      </c>
      <c r="AY183" s="244" t="s">
        <v>137</v>
      </c>
    </row>
    <row r="184" s="13" customFormat="1">
      <c r="A184" s="13"/>
      <c r="B184" s="223"/>
      <c r="C184" s="224"/>
      <c r="D184" s="225" t="s">
        <v>150</v>
      </c>
      <c r="E184" s="226" t="s">
        <v>19</v>
      </c>
      <c r="F184" s="227" t="s">
        <v>162</v>
      </c>
      <c r="G184" s="224"/>
      <c r="H184" s="228">
        <v>5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150</v>
      </c>
      <c r="AU184" s="234" t="s">
        <v>146</v>
      </c>
      <c r="AV184" s="13" t="s">
        <v>146</v>
      </c>
      <c r="AW184" s="13" t="s">
        <v>36</v>
      </c>
      <c r="AX184" s="13" t="s">
        <v>83</v>
      </c>
      <c r="AY184" s="234" t="s">
        <v>137</v>
      </c>
    </row>
    <row r="185" s="2" customFormat="1" ht="16.5" customHeight="1">
      <c r="A185" s="39"/>
      <c r="B185" s="40"/>
      <c r="C185" s="256" t="s">
        <v>294</v>
      </c>
      <c r="D185" s="256" t="s">
        <v>265</v>
      </c>
      <c r="E185" s="257" t="s">
        <v>295</v>
      </c>
      <c r="F185" s="258" t="s">
        <v>296</v>
      </c>
      <c r="G185" s="259" t="s">
        <v>154</v>
      </c>
      <c r="H185" s="260">
        <v>5</v>
      </c>
      <c r="I185" s="261"/>
      <c r="J185" s="262">
        <f>ROUND(I185*H185,2)</f>
        <v>0</v>
      </c>
      <c r="K185" s="258" t="s">
        <v>19</v>
      </c>
      <c r="L185" s="263"/>
      <c r="M185" s="264" t="s">
        <v>19</v>
      </c>
      <c r="N185" s="265" t="s">
        <v>47</v>
      </c>
      <c r="O185" s="85"/>
      <c r="P185" s="214">
        <f>O185*H185</f>
        <v>0</v>
      </c>
      <c r="Q185" s="214">
        <v>0.017000000000000001</v>
      </c>
      <c r="R185" s="214">
        <f>Q185*H185</f>
        <v>0.085000000000000006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194</v>
      </c>
      <c r="AT185" s="216" t="s">
        <v>265</v>
      </c>
      <c r="AU185" s="216" t="s">
        <v>146</v>
      </c>
      <c r="AY185" s="18" t="s">
        <v>137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146</v>
      </c>
      <c r="BK185" s="217">
        <f>ROUND(I185*H185,2)</f>
        <v>0</v>
      </c>
      <c r="BL185" s="18" t="s">
        <v>145</v>
      </c>
      <c r="BM185" s="216" t="s">
        <v>297</v>
      </c>
    </row>
    <row r="186" s="2" customFormat="1" ht="24.15" customHeight="1">
      <c r="A186" s="39"/>
      <c r="B186" s="40"/>
      <c r="C186" s="205" t="s">
        <v>298</v>
      </c>
      <c r="D186" s="205" t="s">
        <v>140</v>
      </c>
      <c r="E186" s="206" t="s">
        <v>299</v>
      </c>
      <c r="F186" s="207" t="s">
        <v>300</v>
      </c>
      <c r="G186" s="208" t="s">
        <v>154</v>
      </c>
      <c r="H186" s="209">
        <v>5</v>
      </c>
      <c r="I186" s="210"/>
      <c r="J186" s="211">
        <f>ROUND(I186*H186,2)</f>
        <v>0</v>
      </c>
      <c r="K186" s="207" t="s">
        <v>144</v>
      </c>
      <c r="L186" s="45"/>
      <c r="M186" s="212" t="s">
        <v>19</v>
      </c>
      <c r="N186" s="213" t="s">
        <v>47</v>
      </c>
      <c r="O186" s="85"/>
      <c r="P186" s="214">
        <f>O186*H186</f>
        <v>0</v>
      </c>
      <c r="Q186" s="214">
        <v>0.053615999999999997</v>
      </c>
      <c r="R186" s="214">
        <f>Q186*H186</f>
        <v>0.26807999999999998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145</v>
      </c>
      <c r="AT186" s="216" t="s">
        <v>140</v>
      </c>
      <c r="AU186" s="216" t="s">
        <v>146</v>
      </c>
      <c r="AY186" s="18" t="s">
        <v>137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146</v>
      </c>
      <c r="BK186" s="217">
        <f>ROUND(I186*H186,2)</f>
        <v>0</v>
      </c>
      <c r="BL186" s="18" t="s">
        <v>145</v>
      </c>
      <c r="BM186" s="216" t="s">
        <v>301</v>
      </c>
    </row>
    <row r="187" s="2" customFormat="1">
      <c r="A187" s="39"/>
      <c r="B187" s="40"/>
      <c r="C187" s="41"/>
      <c r="D187" s="218" t="s">
        <v>148</v>
      </c>
      <c r="E187" s="41"/>
      <c r="F187" s="219" t="s">
        <v>302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148</v>
      </c>
      <c r="AU187" s="18" t="s">
        <v>146</v>
      </c>
    </row>
    <row r="188" s="13" customFormat="1">
      <c r="A188" s="13"/>
      <c r="B188" s="223"/>
      <c r="C188" s="224"/>
      <c r="D188" s="225" t="s">
        <v>150</v>
      </c>
      <c r="E188" s="226" t="s">
        <v>19</v>
      </c>
      <c r="F188" s="227" t="s">
        <v>162</v>
      </c>
      <c r="G188" s="224"/>
      <c r="H188" s="228">
        <v>5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150</v>
      </c>
      <c r="AU188" s="234" t="s">
        <v>146</v>
      </c>
      <c r="AV188" s="13" t="s">
        <v>146</v>
      </c>
      <c r="AW188" s="13" t="s">
        <v>36</v>
      </c>
      <c r="AX188" s="13" t="s">
        <v>83</v>
      </c>
      <c r="AY188" s="234" t="s">
        <v>137</v>
      </c>
    </row>
    <row r="189" s="2" customFormat="1" ht="16.5" customHeight="1">
      <c r="A189" s="39"/>
      <c r="B189" s="40"/>
      <c r="C189" s="256" t="s">
        <v>303</v>
      </c>
      <c r="D189" s="256" t="s">
        <v>265</v>
      </c>
      <c r="E189" s="257" t="s">
        <v>304</v>
      </c>
      <c r="F189" s="258" t="s">
        <v>305</v>
      </c>
      <c r="G189" s="259" t="s">
        <v>154</v>
      </c>
      <c r="H189" s="260">
        <v>5</v>
      </c>
      <c r="I189" s="261"/>
      <c r="J189" s="262">
        <f>ROUND(I189*H189,2)</f>
        <v>0</v>
      </c>
      <c r="K189" s="258" t="s">
        <v>144</v>
      </c>
      <c r="L189" s="263"/>
      <c r="M189" s="264" t="s">
        <v>19</v>
      </c>
      <c r="N189" s="265" t="s">
        <v>47</v>
      </c>
      <c r="O189" s="85"/>
      <c r="P189" s="214">
        <f>O189*H189</f>
        <v>0</v>
      </c>
      <c r="Q189" s="214">
        <v>0.044999999999999998</v>
      </c>
      <c r="R189" s="214">
        <f>Q189*H189</f>
        <v>0.22499999999999998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194</v>
      </c>
      <c r="AT189" s="216" t="s">
        <v>265</v>
      </c>
      <c r="AU189" s="216" t="s">
        <v>146</v>
      </c>
      <c r="AY189" s="18" t="s">
        <v>137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146</v>
      </c>
      <c r="BK189" s="217">
        <f>ROUND(I189*H189,2)</f>
        <v>0</v>
      </c>
      <c r="BL189" s="18" t="s">
        <v>145</v>
      </c>
      <c r="BM189" s="216" t="s">
        <v>306</v>
      </c>
    </row>
    <row r="190" s="2" customFormat="1">
      <c r="A190" s="39"/>
      <c r="B190" s="40"/>
      <c r="C190" s="41"/>
      <c r="D190" s="218" t="s">
        <v>148</v>
      </c>
      <c r="E190" s="41"/>
      <c r="F190" s="219" t="s">
        <v>307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148</v>
      </c>
      <c r="AU190" s="18" t="s">
        <v>146</v>
      </c>
    </row>
    <row r="191" s="12" customFormat="1" ht="22.8" customHeight="1">
      <c r="A191" s="12"/>
      <c r="B191" s="189"/>
      <c r="C191" s="190"/>
      <c r="D191" s="191" t="s">
        <v>74</v>
      </c>
      <c r="E191" s="203" t="s">
        <v>200</v>
      </c>
      <c r="F191" s="203" t="s">
        <v>308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SUM(P192:P218)</f>
        <v>0</v>
      </c>
      <c r="Q191" s="197"/>
      <c r="R191" s="198">
        <f>SUM(R192:R218)</f>
        <v>0.008714702500000001</v>
      </c>
      <c r="S191" s="197"/>
      <c r="T191" s="199">
        <f>SUM(T192:T218)</f>
        <v>37.052309999999999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83</v>
      </c>
      <c r="AT191" s="201" t="s">
        <v>74</v>
      </c>
      <c r="AU191" s="201" t="s">
        <v>83</v>
      </c>
      <c r="AY191" s="200" t="s">
        <v>137</v>
      </c>
      <c r="BK191" s="202">
        <f>SUM(BK192:BK218)</f>
        <v>0</v>
      </c>
    </row>
    <row r="192" s="2" customFormat="1" ht="16.5" customHeight="1">
      <c r="A192" s="39"/>
      <c r="B192" s="40"/>
      <c r="C192" s="205" t="s">
        <v>309</v>
      </c>
      <c r="D192" s="205" t="s">
        <v>140</v>
      </c>
      <c r="E192" s="206" t="s">
        <v>310</v>
      </c>
      <c r="F192" s="207" t="s">
        <v>311</v>
      </c>
      <c r="G192" s="208" t="s">
        <v>203</v>
      </c>
      <c r="H192" s="209">
        <v>17.024999999999999</v>
      </c>
      <c r="I192" s="210"/>
      <c r="J192" s="211">
        <f>ROUND(I192*H192,2)</f>
        <v>0</v>
      </c>
      <c r="K192" s="207" t="s">
        <v>144</v>
      </c>
      <c r="L192" s="45"/>
      <c r="M192" s="212" t="s">
        <v>19</v>
      </c>
      <c r="N192" s="213" t="s">
        <v>47</v>
      </c>
      <c r="O192" s="85"/>
      <c r="P192" s="214">
        <f>O192*H192</f>
        <v>0</v>
      </c>
      <c r="Q192" s="214">
        <v>2.3099999999999999E-05</v>
      </c>
      <c r="R192" s="214">
        <f>Q192*H192</f>
        <v>0.00039327749999999994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145</v>
      </c>
      <c r="AT192" s="216" t="s">
        <v>140</v>
      </c>
      <c r="AU192" s="216" t="s">
        <v>146</v>
      </c>
      <c r="AY192" s="18" t="s">
        <v>137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146</v>
      </c>
      <c r="BK192" s="217">
        <f>ROUND(I192*H192,2)</f>
        <v>0</v>
      </c>
      <c r="BL192" s="18" t="s">
        <v>145</v>
      </c>
      <c r="BM192" s="216" t="s">
        <v>312</v>
      </c>
    </row>
    <row r="193" s="2" customFormat="1">
      <c r="A193" s="39"/>
      <c r="B193" s="40"/>
      <c r="C193" s="41"/>
      <c r="D193" s="218" t="s">
        <v>148</v>
      </c>
      <c r="E193" s="41"/>
      <c r="F193" s="219" t="s">
        <v>313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146</v>
      </c>
    </row>
    <row r="194" s="13" customFormat="1">
      <c r="A194" s="13"/>
      <c r="B194" s="223"/>
      <c r="C194" s="224"/>
      <c r="D194" s="225" t="s">
        <v>150</v>
      </c>
      <c r="E194" s="226" t="s">
        <v>19</v>
      </c>
      <c r="F194" s="227" t="s">
        <v>1377</v>
      </c>
      <c r="G194" s="224"/>
      <c r="H194" s="228">
        <v>17.024999999999999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150</v>
      </c>
      <c r="AU194" s="234" t="s">
        <v>146</v>
      </c>
      <c r="AV194" s="13" t="s">
        <v>146</v>
      </c>
      <c r="AW194" s="13" t="s">
        <v>36</v>
      </c>
      <c r="AX194" s="13" t="s">
        <v>83</v>
      </c>
      <c r="AY194" s="234" t="s">
        <v>137</v>
      </c>
    </row>
    <row r="195" s="2" customFormat="1" ht="24.15" customHeight="1">
      <c r="A195" s="39"/>
      <c r="B195" s="40"/>
      <c r="C195" s="205" t="s">
        <v>315</v>
      </c>
      <c r="D195" s="205" t="s">
        <v>140</v>
      </c>
      <c r="E195" s="206" t="s">
        <v>316</v>
      </c>
      <c r="F195" s="207" t="s">
        <v>317</v>
      </c>
      <c r="G195" s="208" t="s">
        <v>143</v>
      </c>
      <c r="H195" s="209">
        <v>130.715</v>
      </c>
      <c r="I195" s="210"/>
      <c r="J195" s="211">
        <f>ROUND(I195*H195,2)</f>
        <v>0</v>
      </c>
      <c r="K195" s="207" t="s">
        <v>144</v>
      </c>
      <c r="L195" s="45"/>
      <c r="M195" s="212" t="s">
        <v>19</v>
      </c>
      <c r="N195" s="213" t="s">
        <v>47</v>
      </c>
      <c r="O195" s="85"/>
      <c r="P195" s="214">
        <f>O195*H195</f>
        <v>0</v>
      </c>
      <c r="Q195" s="214">
        <v>3.4999999999999997E-05</v>
      </c>
      <c r="R195" s="214">
        <f>Q195*H195</f>
        <v>0.0045750249999999999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145</v>
      </c>
      <c r="AT195" s="216" t="s">
        <v>140</v>
      </c>
      <c r="AU195" s="216" t="s">
        <v>146</v>
      </c>
      <c r="AY195" s="18" t="s">
        <v>137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146</v>
      </c>
      <c r="BK195" s="217">
        <f>ROUND(I195*H195,2)</f>
        <v>0</v>
      </c>
      <c r="BL195" s="18" t="s">
        <v>145</v>
      </c>
      <c r="BM195" s="216" t="s">
        <v>318</v>
      </c>
    </row>
    <row r="196" s="2" customFormat="1">
      <c r="A196" s="39"/>
      <c r="B196" s="40"/>
      <c r="C196" s="41"/>
      <c r="D196" s="218" t="s">
        <v>148</v>
      </c>
      <c r="E196" s="41"/>
      <c r="F196" s="219" t="s">
        <v>319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148</v>
      </c>
      <c r="AU196" s="18" t="s">
        <v>146</v>
      </c>
    </row>
    <row r="197" s="13" customFormat="1">
      <c r="A197" s="13"/>
      <c r="B197" s="223"/>
      <c r="C197" s="224"/>
      <c r="D197" s="225" t="s">
        <v>150</v>
      </c>
      <c r="E197" s="226" t="s">
        <v>19</v>
      </c>
      <c r="F197" s="227" t="s">
        <v>1378</v>
      </c>
      <c r="G197" s="224"/>
      <c r="H197" s="228">
        <v>130.715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150</v>
      </c>
      <c r="AU197" s="234" t="s">
        <v>146</v>
      </c>
      <c r="AV197" s="13" t="s">
        <v>146</v>
      </c>
      <c r="AW197" s="13" t="s">
        <v>36</v>
      </c>
      <c r="AX197" s="13" t="s">
        <v>83</v>
      </c>
      <c r="AY197" s="234" t="s">
        <v>137</v>
      </c>
    </row>
    <row r="198" s="2" customFormat="1" ht="16.5" customHeight="1">
      <c r="A198" s="39"/>
      <c r="B198" s="40"/>
      <c r="C198" s="205" t="s">
        <v>321</v>
      </c>
      <c r="D198" s="205" t="s">
        <v>140</v>
      </c>
      <c r="E198" s="206" t="s">
        <v>322</v>
      </c>
      <c r="F198" s="207" t="s">
        <v>323</v>
      </c>
      <c r="G198" s="208" t="s">
        <v>154</v>
      </c>
      <c r="H198" s="209">
        <v>1</v>
      </c>
      <c r="I198" s="210"/>
      <c r="J198" s="211">
        <f>ROUND(I198*H198,2)</f>
        <v>0</v>
      </c>
      <c r="K198" s="207" t="s">
        <v>144</v>
      </c>
      <c r="L198" s="45"/>
      <c r="M198" s="212" t="s">
        <v>19</v>
      </c>
      <c r="N198" s="213" t="s">
        <v>47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145</v>
      </c>
      <c r="AT198" s="216" t="s">
        <v>140</v>
      </c>
      <c r="AU198" s="216" t="s">
        <v>146</v>
      </c>
      <c r="AY198" s="18" t="s">
        <v>137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146</v>
      </c>
      <c r="BK198" s="217">
        <f>ROUND(I198*H198,2)</f>
        <v>0</v>
      </c>
      <c r="BL198" s="18" t="s">
        <v>145</v>
      </c>
      <c r="BM198" s="216" t="s">
        <v>324</v>
      </c>
    </row>
    <row r="199" s="2" customFormat="1">
      <c r="A199" s="39"/>
      <c r="B199" s="40"/>
      <c r="C199" s="41"/>
      <c r="D199" s="218" t="s">
        <v>148</v>
      </c>
      <c r="E199" s="41"/>
      <c r="F199" s="219" t="s">
        <v>325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146</v>
      </c>
    </row>
    <row r="200" s="2" customFormat="1" ht="16.5" customHeight="1">
      <c r="A200" s="39"/>
      <c r="B200" s="40"/>
      <c r="C200" s="256" t="s">
        <v>326</v>
      </c>
      <c r="D200" s="256" t="s">
        <v>265</v>
      </c>
      <c r="E200" s="257" t="s">
        <v>327</v>
      </c>
      <c r="F200" s="258" t="s">
        <v>328</v>
      </c>
      <c r="G200" s="259" t="s">
        <v>154</v>
      </c>
      <c r="H200" s="260">
        <v>1</v>
      </c>
      <c r="I200" s="261"/>
      <c r="J200" s="262">
        <f>ROUND(I200*H200,2)</f>
        <v>0</v>
      </c>
      <c r="K200" s="258" t="s">
        <v>19</v>
      </c>
      <c r="L200" s="263"/>
      <c r="M200" s="264" t="s">
        <v>19</v>
      </c>
      <c r="N200" s="265" t="s">
        <v>47</v>
      </c>
      <c r="O200" s="85"/>
      <c r="P200" s="214">
        <f>O200*H200</f>
        <v>0</v>
      </c>
      <c r="Q200" s="214">
        <v>0.00013999999999999999</v>
      </c>
      <c r="R200" s="214">
        <f>Q200*H200</f>
        <v>0.00013999999999999999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194</v>
      </c>
      <c r="AT200" s="216" t="s">
        <v>265</v>
      </c>
      <c r="AU200" s="216" t="s">
        <v>146</v>
      </c>
      <c r="AY200" s="18" t="s">
        <v>137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146</v>
      </c>
      <c r="BK200" s="217">
        <f>ROUND(I200*H200,2)</f>
        <v>0</v>
      </c>
      <c r="BL200" s="18" t="s">
        <v>145</v>
      </c>
      <c r="BM200" s="216" t="s">
        <v>329</v>
      </c>
    </row>
    <row r="201" s="2" customFormat="1" ht="24.15" customHeight="1">
      <c r="A201" s="39"/>
      <c r="B201" s="40"/>
      <c r="C201" s="205" t="s">
        <v>330</v>
      </c>
      <c r="D201" s="205" t="s">
        <v>140</v>
      </c>
      <c r="E201" s="206" t="s">
        <v>331</v>
      </c>
      <c r="F201" s="207" t="s">
        <v>332</v>
      </c>
      <c r="G201" s="208" t="s">
        <v>143</v>
      </c>
      <c r="H201" s="209">
        <v>116.88</v>
      </c>
      <c r="I201" s="210"/>
      <c r="J201" s="211">
        <f>ROUND(I201*H201,2)</f>
        <v>0</v>
      </c>
      <c r="K201" s="207" t="s">
        <v>144</v>
      </c>
      <c r="L201" s="45"/>
      <c r="M201" s="212" t="s">
        <v>19</v>
      </c>
      <c r="N201" s="213" t="s">
        <v>47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0.26100000000000001</v>
      </c>
      <c r="T201" s="215">
        <f>S201*H201</f>
        <v>30.505680000000002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145</v>
      </c>
      <c r="AT201" s="216" t="s">
        <v>140</v>
      </c>
      <c r="AU201" s="216" t="s">
        <v>146</v>
      </c>
      <c r="AY201" s="18" t="s">
        <v>137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146</v>
      </c>
      <c r="BK201" s="217">
        <f>ROUND(I201*H201,2)</f>
        <v>0</v>
      </c>
      <c r="BL201" s="18" t="s">
        <v>145</v>
      </c>
      <c r="BM201" s="216" t="s">
        <v>333</v>
      </c>
    </row>
    <row r="202" s="2" customFormat="1">
      <c r="A202" s="39"/>
      <c r="B202" s="40"/>
      <c r="C202" s="41"/>
      <c r="D202" s="218" t="s">
        <v>148</v>
      </c>
      <c r="E202" s="41"/>
      <c r="F202" s="219" t="s">
        <v>334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148</v>
      </c>
      <c r="AU202" s="18" t="s">
        <v>146</v>
      </c>
    </row>
    <row r="203" s="13" customFormat="1">
      <c r="A203" s="13"/>
      <c r="B203" s="223"/>
      <c r="C203" s="224"/>
      <c r="D203" s="225" t="s">
        <v>150</v>
      </c>
      <c r="E203" s="226" t="s">
        <v>19</v>
      </c>
      <c r="F203" s="227" t="s">
        <v>1379</v>
      </c>
      <c r="G203" s="224"/>
      <c r="H203" s="228">
        <v>116.88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150</v>
      </c>
      <c r="AU203" s="234" t="s">
        <v>146</v>
      </c>
      <c r="AV203" s="13" t="s">
        <v>146</v>
      </c>
      <c r="AW203" s="13" t="s">
        <v>36</v>
      </c>
      <c r="AX203" s="13" t="s">
        <v>83</v>
      </c>
      <c r="AY203" s="234" t="s">
        <v>137</v>
      </c>
    </row>
    <row r="204" s="2" customFormat="1" ht="16.5" customHeight="1">
      <c r="A204" s="39"/>
      <c r="B204" s="40"/>
      <c r="C204" s="205" t="s">
        <v>1380</v>
      </c>
      <c r="D204" s="205" t="s">
        <v>140</v>
      </c>
      <c r="E204" s="206" t="s">
        <v>337</v>
      </c>
      <c r="F204" s="207" t="s">
        <v>338</v>
      </c>
      <c r="G204" s="208" t="s">
        <v>273</v>
      </c>
      <c r="H204" s="209">
        <v>1.736</v>
      </c>
      <c r="I204" s="210"/>
      <c r="J204" s="211">
        <f>ROUND(I204*H204,2)</f>
        <v>0</v>
      </c>
      <c r="K204" s="207" t="s">
        <v>144</v>
      </c>
      <c r="L204" s="45"/>
      <c r="M204" s="212" t="s">
        <v>19</v>
      </c>
      <c r="N204" s="213" t="s">
        <v>47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2.2000000000000002</v>
      </c>
      <c r="T204" s="215">
        <f>S204*H204</f>
        <v>3.8192000000000004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145</v>
      </c>
      <c r="AT204" s="216" t="s">
        <v>140</v>
      </c>
      <c r="AU204" s="216" t="s">
        <v>146</v>
      </c>
      <c r="AY204" s="18" t="s">
        <v>137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146</v>
      </c>
      <c r="BK204" s="217">
        <f>ROUND(I204*H204,2)</f>
        <v>0</v>
      </c>
      <c r="BL204" s="18" t="s">
        <v>145</v>
      </c>
      <c r="BM204" s="216" t="s">
        <v>339</v>
      </c>
    </row>
    <row r="205" s="2" customFormat="1">
      <c r="A205" s="39"/>
      <c r="B205" s="40"/>
      <c r="C205" s="41"/>
      <c r="D205" s="218" t="s">
        <v>148</v>
      </c>
      <c r="E205" s="41"/>
      <c r="F205" s="219" t="s">
        <v>340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148</v>
      </c>
      <c r="AU205" s="18" t="s">
        <v>146</v>
      </c>
    </row>
    <row r="206" s="14" customFormat="1">
      <c r="A206" s="14"/>
      <c r="B206" s="235"/>
      <c r="C206" s="236"/>
      <c r="D206" s="225" t="s">
        <v>150</v>
      </c>
      <c r="E206" s="237" t="s">
        <v>19</v>
      </c>
      <c r="F206" s="238" t="s">
        <v>341</v>
      </c>
      <c r="G206" s="236"/>
      <c r="H206" s="237" t="s">
        <v>19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150</v>
      </c>
      <c r="AU206" s="244" t="s">
        <v>146</v>
      </c>
      <c r="AV206" s="14" t="s">
        <v>83</v>
      </c>
      <c r="AW206" s="14" t="s">
        <v>36</v>
      </c>
      <c r="AX206" s="14" t="s">
        <v>75</v>
      </c>
      <c r="AY206" s="244" t="s">
        <v>137</v>
      </c>
    </row>
    <row r="207" s="13" customFormat="1">
      <c r="A207" s="13"/>
      <c r="B207" s="223"/>
      <c r="C207" s="224"/>
      <c r="D207" s="225" t="s">
        <v>150</v>
      </c>
      <c r="E207" s="226" t="s">
        <v>19</v>
      </c>
      <c r="F207" s="227" t="s">
        <v>1381</v>
      </c>
      <c r="G207" s="224"/>
      <c r="H207" s="228">
        <v>1.736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150</v>
      </c>
      <c r="AU207" s="234" t="s">
        <v>146</v>
      </c>
      <c r="AV207" s="13" t="s">
        <v>146</v>
      </c>
      <c r="AW207" s="13" t="s">
        <v>36</v>
      </c>
      <c r="AX207" s="13" t="s">
        <v>83</v>
      </c>
      <c r="AY207" s="234" t="s">
        <v>137</v>
      </c>
    </row>
    <row r="208" s="2" customFormat="1" ht="16.5" customHeight="1">
      <c r="A208" s="39"/>
      <c r="B208" s="40"/>
      <c r="C208" s="205" t="s">
        <v>336</v>
      </c>
      <c r="D208" s="205" t="s">
        <v>140</v>
      </c>
      <c r="E208" s="206" t="s">
        <v>344</v>
      </c>
      <c r="F208" s="207" t="s">
        <v>345</v>
      </c>
      <c r="G208" s="208" t="s">
        <v>143</v>
      </c>
      <c r="H208" s="209">
        <v>9.6470000000000002</v>
      </c>
      <c r="I208" s="210"/>
      <c r="J208" s="211">
        <f>ROUND(I208*H208,2)</f>
        <v>0</v>
      </c>
      <c r="K208" s="207" t="s">
        <v>144</v>
      </c>
      <c r="L208" s="45"/>
      <c r="M208" s="212" t="s">
        <v>19</v>
      </c>
      <c r="N208" s="213" t="s">
        <v>47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0.089999999999999997</v>
      </c>
      <c r="T208" s="215">
        <f>S208*H208</f>
        <v>0.86822999999999995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145</v>
      </c>
      <c r="AT208" s="216" t="s">
        <v>140</v>
      </c>
      <c r="AU208" s="216" t="s">
        <v>146</v>
      </c>
      <c r="AY208" s="18" t="s">
        <v>137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146</v>
      </c>
      <c r="BK208" s="217">
        <f>ROUND(I208*H208,2)</f>
        <v>0</v>
      </c>
      <c r="BL208" s="18" t="s">
        <v>145</v>
      </c>
      <c r="BM208" s="216" t="s">
        <v>346</v>
      </c>
    </row>
    <row r="209" s="2" customFormat="1">
      <c r="A209" s="39"/>
      <c r="B209" s="40"/>
      <c r="C209" s="41"/>
      <c r="D209" s="218" t="s">
        <v>148</v>
      </c>
      <c r="E209" s="41"/>
      <c r="F209" s="219" t="s">
        <v>347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148</v>
      </c>
      <c r="AU209" s="18" t="s">
        <v>146</v>
      </c>
    </row>
    <row r="210" s="14" customFormat="1">
      <c r="A210" s="14"/>
      <c r="B210" s="235"/>
      <c r="C210" s="236"/>
      <c r="D210" s="225" t="s">
        <v>150</v>
      </c>
      <c r="E210" s="237" t="s">
        <v>19</v>
      </c>
      <c r="F210" s="238" t="s">
        <v>348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150</v>
      </c>
      <c r="AU210" s="244" t="s">
        <v>146</v>
      </c>
      <c r="AV210" s="14" t="s">
        <v>83</v>
      </c>
      <c r="AW210" s="14" t="s">
        <v>36</v>
      </c>
      <c r="AX210" s="14" t="s">
        <v>75</v>
      </c>
      <c r="AY210" s="244" t="s">
        <v>137</v>
      </c>
    </row>
    <row r="211" s="13" customFormat="1">
      <c r="A211" s="13"/>
      <c r="B211" s="223"/>
      <c r="C211" s="224"/>
      <c r="D211" s="225" t="s">
        <v>150</v>
      </c>
      <c r="E211" s="226" t="s">
        <v>19</v>
      </c>
      <c r="F211" s="227" t="s">
        <v>1382</v>
      </c>
      <c r="G211" s="224"/>
      <c r="H211" s="228">
        <v>9.6470000000000002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150</v>
      </c>
      <c r="AU211" s="234" t="s">
        <v>146</v>
      </c>
      <c r="AV211" s="13" t="s">
        <v>146</v>
      </c>
      <c r="AW211" s="13" t="s">
        <v>36</v>
      </c>
      <c r="AX211" s="13" t="s">
        <v>83</v>
      </c>
      <c r="AY211" s="234" t="s">
        <v>137</v>
      </c>
    </row>
    <row r="212" s="2" customFormat="1" ht="24.15" customHeight="1">
      <c r="A212" s="39"/>
      <c r="B212" s="40"/>
      <c r="C212" s="205" t="s">
        <v>343</v>
      </c>
      <c r="D212" s="205" t="s">
        <v>140</v>
      </c>
      <c r="E212" s="206" t="s">
        <v>351</v>
      </c>
      <c r="F212" s="207" t="s">
        <v>352</v>
      </c>
      <c r="G212" s="208" t="s">
        <v>143</v>
      </c>
      <c r="H212" s="209">
        <v>24</v>
      </c>
      <c r="I212" s="210"/>
      <c r="J212" s="211">
        <f>ROUND(I212*H212,2)</f>
        <v>0</v>
      </c>
      <c r="K212" s="207" t="s">
        <v>144</v>
      </c>
      <c r="L212" s="45"/>
      <c r="M212" s="212" t="s">
        <v>19</v>
      </c>
      <c r="N212" s="213" t="s">
        <v>47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0.075999999999999998</v>
      </c>
      <c r="T212" s="215">
        <f>S212*H212</f>
        <v>1.8239999999999998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145</v>
      </c>
      <c r="AT212" s="216" t="s">
        <v>140</v>
      </c>
      <c r="AU212" s="216" t="s">
        <v>146</v>
      </c>
      <c r="AY212" s="18" t="s">
        <v>137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146</v>
      </c>
      <c r="BK212" s="217">
        <f>ROUND(I212*H212,2)</f>
        <v>0</v>
      </c>
      <c r="BL212" s="18" t="s">
        <v>145</v>
      </c>
      <c r="BM212" s="216" t="s">
        <v>353</v>
      </c>
    </row>
    <row r="213" s="2" customFormat="1">
      <c r="A213" s="39"/>
      <c r="B213" s="40"/>
      <c r="C213" s="41"/>
      <c r="D213" s="218" t="s">
        <v>148</v>
      </c>
      <c r="E213" s="41"/>
      <c r="F213" s="219" t="s">
        <v>354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148</v>
      </c>
      <c r="AU213" s="18" t="s">
        <v>146</v>
      </c>
    </row>
    <row r="214" s="14" customFormat="1">
      <c r="A214" s="14"/>
      <c r="B214" s="235"/>
      <c r="C214" s="236"/>
      <c r="D214" s="225" t="s">
        <v>150</v>
      </c>
      <c r="E214" s="237" t="s">
        <v>19</v>
      </c>
      <c r="F214" s="238" t="s">
        <v>355</v>
      </c>
      <c r="G214" s="236"/>
      <c r="H214" s="237" t="s">
        <v>19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150</v>
      </c>
      <c r="AU214" s="244" t="s">
        <v>146</v>
      </c>
      <c r="AV214" s="14" t="s">
        <v>83</v>
      </c>
      <c r="AW214" s="14" t="s">
        <v>36</v>
      </c>
      <c r="AX214" s="14" t="s">
        <v>75</v>
      </c>
      <c r="AY214" s="244" t="s">
        <v>137</v>
      </c>
    </row>
    <row r="215" s="13" customFormat="1">
      <c r="A215" s="13"/>
      <c r="B215" s="223"/>
      <c r="C215" s="224"/>
      <c r="D215" s="225" t="s">
        <v>150</v>
      </c>
      <c r="E215" s="226" t="s">
        <v>19</v>
      </c>
      <c r="F215" s="227" t="s">
        <v>1383</v>
      </c>
      <c r="G215" s="224"/>
      <c r="H215" s="228">
        <v>24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150</v>
      </c>
      <c r="AU215" s="234" t="s">
        <v>146</v>
      </c>
      <c r="AV215" s="13" t="s">
        <v>146</v>
      </c>
      <c r="AW215" s="13" t="s">
        <v>36</v>
      </c>
      <c r="AX215" s="13" t="s">
        <v>83</v>
      </c>
      <c r="AY215" s="234" t="s">
        <v>137</v>
      </c>
    </row>
    <row r="216" s="2" customFormat="1" ht="24.15" customHeight="1">
      <c r="A216" s="39"/>
      <c r="B216" s="40"/>
      <c r="C216" s="205" t="s">
        <v>350</v>
      </c>
      <c r="D216" s="205" t="s">
        <v>140</v>
      </c>
      <c r="E216" s="206" t="s">
        <v>358</v>
      </c>
      <c r="F216" s="207" t="s">
        <v>359</v>
      </c>
      <c r="G216" s="208" t="s">
        <v>203</v>
      </c>
      <c r="H216" s="209">
        <v>3.2000000000000002</v>
      </c>
      <c r="I216" s="210"/>
      <c r="J216" s="211">
        <f>ROUND(I216*H216,2)</f>
        <v>0</v>
      </c>
      <c r="K216" s="207" t="s">
        <v>144</v>
      </c>
      <c r="L216" s="45"/>
      <c r="M216" s="212" t="s">
        <v>19</v>
      </c>
      <c r="N216" s="213" t="s">
        <v>47</v>
      </c>
      <c r="O216" s="85"/>
      <c r="P216" s="214">
        <f>O216*H216</f>
        <v>0</v>
      </c>
      <c r="Q216" s="214">
        <v>0.001127</v>
      </c>
      <c r="R216" s="214">
        <f>Q216*H216</f>
        <v>0.0036064000000000001</v>
      </c>
      <c r="S216" s="214">
        <v>0.010999999999999999</v>
      </c>
      <c r="T216" s="215">
        <f>S216*H216</f>
        <v>0.035200000000000002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145</v>
      </c>
      <c r="AT216" s="216" t="s">
        <v>140</v>
      </c>
      <c r="AU216" s="216" t="s">
        <v>146</v>
      </c>
      <c r="AY216" s="18" t="s">
        <v>137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146</v>
      </c>
      <c r="BK216" s="217">
        <f>ROUND(I216*H216,2)</f>
        <v>0</v>
      </c>
      <c r="BL216" s="18" t="s">
        <v>145</v>
      </c>
      <c r="BM216" s="216" t="s">
        <v>360</v>
      </c>
    </row>
    <row r="217" s="2" customFormat="1">
      <c r="A217" s="39"/>
      <c r="B217" s="40"/>
      <c r="C217" s="41"/>
      <c r="D217" s="218" t="s">
        <v>148</v>
      </c>
      <c r="E217" s="41"/>
      <c r="F217" s="219" t="s">
        <v>361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148</v>
      </c>
      <c r="AU217" s="18" t="s">
        <v>146</v>
      </c>
    </row>
    <row r="218" s="13" customFormat="1">
      <c r="A218" s="13"/>
      <c r="B218" s="223"/>
      <c r="C218" s="224"/>
      <c r="D218" s="225" t="s">
        <v>150</v>
      </c>
      <c r="E218" s="226" t="s">
        <v>19</v>
      </c>
      <c r="F218" s="227" t="s">
        <v>362</v>
      </c>
      <c r="G218" s="224"/>
      <c r="H218" s="228">
        <v>3.2000000000000002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150</v>
      </c>
      <c r="AU218" s="234" t="s">
        <v>146</v>
      </c>
      <c r="AV218" s="13" t="s">
        <v>146</v>
      </c>
      <c r="AW218" s="13" t="s">
        <v>36</v>
      </c>
      <c r="AX218" s="13" t="s">
        <v>83</v>
      </c>
      <c r="AY218" s="234" t="s">
        <v>137</v>
      </c>
    </row>
    <row r="219" s="12" customFormat="1" ht="22.8" customHeight="1">
      <c r="A219" s="12"/>
      <c r="B219" s="189"/>
      <c r="C219" s="190"/>
      <c r="D219" s="191" t="s">
        <v>74</v>
      </c>
      <c r="E219" s="203" t="s">
        <v>363</v>
      </c>
      <c r="F219" s="203" t="s">
        <v>364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f>SUM(P220:P230)</f>
        <v>0</v>
      </c>
      <c r="Q219" s="197"/>
      <c r="R219" s="198">
        <f>SUM(R220:R230)</f>
        <v>0</v>
      </c>
      <c r="S219" s="197"/>
      <c r="T219" s="199">
        <f>SUM(T220:T230)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0" t="s">
        <v>83</v>
      </c>
      <c r="AT219" s="201" t="s">
        <v>74</v>
      </c>
      <c r="AU219" s="201" t="s">
        <v>83</v>
      </c>
      <c r="AY219" s="200" t="s">
        <v>137</v>
      </c>
      <c r="BK219" s="202">
        <f>SUM(BK220:BK230)</f>
        <v>0</v>
      </c>
    </row>
    <row r="220" s="2" customFormat="1" ht="24.15" customHeight="1">
      <c r="A220" s="39"/>
      <c r="B220" s="40"/>
      <c r="C220" s="205" t="s">
        <v>357</v>
      </c>
      <c r="D220" s="205" t="s">
        <v>140</v>
      </c>
      <c r="E220" s="206" t="s">
        <v>366</v>
      </c>
      <c r="F220" s="207" t="s">
        <v>367</v>
      </c>
      <c r="G220" s="208" t="s">
        <v>285</v>
      </c>
      <c r="H220" s="209">
        <v>45.466999999999999</v>
      </c>
      <c r="I220" s="210"/>
      <c r="J220" s="211">
        <f>ROUND(I220*H220,2)</f>
        <v>0</v>
      </c>
      <c r="K220" s="207" t="s">
        <v>144</v>
      </c>
      <c r="L220" s="45"/>
      <c r="M220" s="212" t="s">
        <v>19</v>
      </c>
      <c r="N220" s="213" t="s">
        <v>47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145</v>
      </c>
      <c r="AT220" s="216" t="s">
        <v>140</v>
      </c>
      <c r="AU220" s="216" t="s">
        <v>146</v>
      </c>
      <c r="AY220" s="18" t="s">
        <v>137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146</v>
      </c>
      <c r="BK220" s="217">
        <f>ROUND(I220*H220,2)</f>
        <v>0</v>
      </c>
      <c r="BL220" s="18" t="s">
        <v>145</v>
      </c>
      <c r="BM220" s="216" t="s">
        <v>368</v>
      </c>
    </row>
    <row r="221" s="2" customFormat="1">
      <c r="A221" s="39"/>
      <c r="B221" s="40"/>
      <c r="C221" s="41"/>
      <c r="D221" s="218" t="s">
        <v>148</v>
      </c>
      <c r="E221" s="41"/>
      <c r="F221" s="219" t="s">
        <v>369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148</v>
      </c>
      <c r="AU221" s="18" t="s">
        <v>146</v>
      </c>
    </row>
    <row r="222" s="2" customFormat="1" ht="33" customHeight="1">
      <c r="A222" s="39"/>
      <c r="B222" s="40"/>
      <c r="C222" s="205" t="s">
        <v>365</v>
      </c>
      <c r="D222" s="205" t="s">
        <v>140</v>
      </c>
      <c r="E222" s="206" t="s">
        <v>371</v>
      </c>
      <c r="F222" s="207" t="s">
        <v>372</v>
      </c>
      <c r="G222" s="208" t="s">
        <v>285</v>
      </c>
      <c r="H222" s="209">
        <v>2273.3499999999999</v>
      </c>
      <c r="I222" s="210"/>
      <c r="J222" s="211">
        <f>ROUND(I222*H222,2)</f>
        <v>0</v>
      </c>
      <c r="K222" s="207" t="s">
        <v>144</v>
      </c>
      <c r="L222" s="45"/>
      <c r="M222" s="212" t="s">
        <v>19</v>
      </c>
      <c r="N222" s="213" t="s">
        <v>47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145</v>
      </c>
      <c r="AT222" s="216" t="s">
        <v>140</v>
      </c>
      <c r="AU222" s="216" t="s">
        <v>146</v>
      </c>
      <c r="AY222" s="18" t="s">
        <v>137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146</v>
      </c>
      <c r="BK222" s="217">
        <f>ROUND(I222*H222,2)</f>
        <v>0</v>
      </c>
      <c r="BL222" s="18" t="s">
        <v>145</v>
      </c>
      <c r="BM222" s="216" t="s">
        <v>373</v>
      </c>
    </row>
    <row r="223" s="2" customFormat="1">
      <c r="A223" s="39"/>
      <c r="B223" s="40"/>
      <c r="C223" s="41"/>
      <c r="D223" s="218" t="s">
        <v>148</v>
      </c>
      <c r="E223" s="41"/>
      <c r="F223" s="219" t="s">
        <v>374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148</v>
      </c>
      <c r="AU223" s="18" t="s">
        <v>146</v>
      </c>
    </row>
    <row r="224" s="13" customFormat="1">
      <c r="A224" s="13"/>
      <c r="B224" s="223"/>
      <c r="C224" s="224"/>
      <c r="D224" s="225" t="s">
        <v>150</v>
      </c>
      <c r="E224" s="224"/>
      <c r="F224" s="227" t="s">
        <v>1384</v>
      </c>
      <c r="G224" s="224"/>
      <c r="H224" s="228">
        <v>2273.3499999999999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150</v>
      </c>
      <c r="AU224" s="234" t="s">
        <v>146</v>
      </c>
      <c r="AV224" s="13" t="s">
        <v>146</v>
      </c>
      <c r="AW224" s="13" t="s">
        <v>4</v>
      </c>
      <c r="AX224" s="13" t="s">
        <v>83</v>
      </c>
      <c r="AY224" s="234" t="s">
        <v>137</v>
      </c>
    </row>
    <row r="225" s="2" customFormat="1" ht="21.75" customHeight="1">
      <c r="A225" s="39"/>
      <c r="B225" s="40"/>
      <c r="C225" s="205" t="s">
        <v>370</v>
      </c>
      <c r="D225" s="205" t="s">
        <v>140</v>
      </c>
      <c r="E225" s="206" t="s">
        <v>377</v>
      </c>
      <c r="F225" s="207" t="s">
        <v>378</v>
      </c>
      <c r="G225" s="208" t="s">
        <v>285</v>
      </c>
      <c r="H225" s="209">
        <v>45.466999999999999</v>
      </c>
      <c r="I225" s="210"/>
      <c r="J225" s="211">
        <f>ROUND(I225*H225,2)</f>
        <v>0</v>
      </c>
      <c r="K225" s="207" t="s">
        <v>144</v>
      </c>
      <c r="L225" s="45"/>
      <c r="M225" s="212" t="s">
        <v>19</v>
      </c>
      <c r="N225" s="213" t="s">
        <v>47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145</v>
      </c>
      <c r="AT225" s="216" t="s">
        <v>140</v>
      </c>
      <c r="AU225" s="216" t="s">
        <v>146</v>
      </c>
      <c r="AY225" s="18" t="s">
        <v>137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146</v>
      </c>
      <c r="BK225" s="217">
        <f>ROUND(I225*H225,2)</f>
        <v>0</v>
      </c>
      <c r="BL225" s="18" t="s">
        <v>145</v>
      </c>
      <c r="BM225" s="216" t="s">
        <v>379</v>
      </c>
    </row>
    <row r="226" s="2" customFormat="1">
      <c r="A226" s="39"/>
      <c r="B226" s="40"/>
      <c r="C226" s="41"/>
      <c r="D226" s="218" t="s">
        <v>148</v>
      </c>
      <c r="E226" s="41"/>
      <c r="F226" s="219" t="s">
        <v>380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146</v>
      </c>
    </row>
    <row r="227" s="2" customFormat="1" ht="24.15" customHeight="1">
      <c r="A227" s="39"/>
      <c r="B227" s="40"/>
      <c r="C227" s="205" t="s">
        <v>376</v>
      </c>
      <c r="D227" s="205" t="s">
        <v>140</v>
      </c>
      <c r="E227" s="206" t="s">
        <v>382</v>
      </c>
      <c r="F227" s="207" t="s">
        <v>383</v>
      </c>
      <c r="G227" s="208" t="s">
        <v>285</v>
      </c>
      <c r="H227" s="209">
        <v>1364.01</v>
      </c>
      <c r="I227" s="210"/>
      <c r="J227" s="211">
        <f>ROUND(I227*H227,2)</f>
        <v>0</v>
      </c>
      <c r="K227" s="207" t="s">
        <v>144</v>
      </c>
      <c r="L227" s="45"/>
      <c r="M227" s="212" t="s">
        <v>19</v>
      </c>
      <c r="N227" s="213" t="s">
        <v>47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145</v>
      </c>
      <c r="AT227" s="216" t="s">
        <v>140</v>
      </c>
      <c r="AU227" s="216" t="s">
        <v>146</v>
      </c>
      <c r="AY227" s="18" t="s">
        <v>137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146</v>
      </c>
      <c r="BK227" s="217">
        <f>ROUND(I227*H227,2)</f>
        <v>0</v>
      </c>
      <c r="BL227" s="18" t="s">
        <v>145</v>
      </c>
      <c r="BM227" s="216" t="s">
        <v>384</v>
      </c>
    </row>
    <row r="228" s="2" customFormat="1">
      <c r="A228" s="39"/>
      <c r="B228" s="40"/>
      <c r="C228" s="41"/>
      <c r="D228" s="218" t="s">
        <v>148</v>
      </c>
      <c r="E228" s="41"/>
      <c r="F228" s="219" t="s">
        <v>385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148</v>
      </c>
      <c r="AU228" s="18" t="s">
        <v>146</v>
      </c>
    </row>
    <row r="229" s="13" customFormat="1">
      <c r="A229" s="13"/>
      <c r="B229" s="223"/>
      <c r="C229" s="224"/>
      <c r="D229" s="225" t="s">
        <v>150</v>
      </c>
      <c r="E229" s="224"/>
      <c r="F229" s="227" t="s">
        <v>1385</v>
      </c>
      <c r="G229" s="224"/>
      <c r="H229" s="228">
        <v>1364.01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150</v>
      </c>
      <c r="AU229" s="234" t="s">
        <v>146</v>
      </c>
      <c r="AV229" s="13" t="s">
        <v>146</v>
      </c>
      <c r="AW229" s="13" t="s">
        <v>4</v>
      </c>
      <c r="AX229" s="13" t="s">
        <v>83</v>
      </c>
      <c r="AY229" s="234" t="s">
        <v>137</v>
      </c>
    </row>
    <row r="230" s="2" customFormat="1" ht="24.15" customHeight="1">
      <c r="A230" s="39"/>
      <c r="B230" s="40"/>
      <c r="C230" s="205" t="s">
        <v>381</v>
      </c>
      <c r="D230" s="205" t="s">
        <v>140</v>
      </c>
      <c r="E230" s="206" t="s">
        <v>388</v>
      </c>
      <c r="F230" s="207" t="s">
        <v>389</v>
      </c>
      <c r="G230" s="208" t="s">
        <v>285</v>
      </c>
      <c r="H230" s="209">
        <v>45.466999999999999</v>
      </c>
      <c r="I230" s="210"/>
      <c r="J230" s="211">
        <f>ROUND(I230*H230,2)</f>
        <v>0</v>
      </c>
      <c r="K230" s="207" t="s">
        <v>215</v>
      </c>
      <c r="L230" s="45"/>
      <c r="M230" s="212" t="s">
        <v>19</v>
      </c>
      <c r="N230" s="213" t="s">
        <v>47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145</v>
      </c>
      <c r="AT230" s="216" t="s">
        <v>140</v>
      </c>
      <c r="AU230" s="216" t="s">
        <v>146</v>
      </c>
      <c r="AY230" s="18" t="s">
        <v>137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146</v>
      </c>
      <c r="BK230" s="217">
        <f>ROUND(I230*H230,2)</f>
        <v>0</v>
      </c>
      <c r="BL230" s="18" t="s">
        <v>145</v>
      </c>
      <c r="BM230" s="216" t="s">
        <v>390</v>
      </c>
    </row>
    <row r="231" s="12" customFormat="1" ht="22.8" customHeight="1">
      <c r="A231" s="12"/>
      <c r="B231" s="189"/>
      <c r="C231" s="190"/>
      <c r="D231" s="191" t="s">
        <v>74</v>
      </c>
      <c r="E231" s="203" t="s">
        <v>391</v>
      </c>
      <c r="F231" s="203" t="s">
        <v>392</v>
      </c>
      <c r="G231" s="190"/>
      <c r="H231" s="190"/>
      <c r="I231" s="193"/>
      <c r="J231" s="204">
        <f>BK231</f>
        <v>0</v>
      </c>
      <c r="K231" s="190"/>
      <c r="L231" s="195"/>
      <c r="M231" s="196"/>
      <c r="N231" s="197"/>
      <c r="O231" s="197"/>
      <c r="P231" s="198">
        <f>SUM(P232:P233)</f>
        <v>0</v>
      </c>
      <c r="Q231" s="197"/>
      <c r="R231" s="198">
        <f>SUM(R232:R233)</f>
        <v>0</v>
      </c>
      <c r="S231" s="197"/>
      <c r="T231" s="199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0" t="s">
        <v>83</v>
      </c>
      <c r="AT231" s="201" t="s">
        <v>74</v>
      </c>
      <c r="AU231" s="201" t="s">
        <v>83</v>
      </c>
      <c r="AY231" s="200" t="s">
        <v>137</v>
      </c>
      <c r="BK231" s="202">
        <f>SUM(BK232:BK233)</f>
        <v>0</v>
      </c>
    </row>
    <row r="232" s="2" customFormat="1" ht="37.8" customHeight="1">
      <c r="A232" s="39"/>
      <c r="B232" s="40"/>
      <c r="C232" s="205" t="s">
        <v>387</v>
      </c>
      <c r="D232" s="205" t="s">
        <v>140</v>
      </c>
      <c r="E232" s="206" t="s">
        <v>394</v>
      </c>
      <c r="F232" s="207" t="s">
        <v>395</v>
      </c>
      <c r="G232" s="208" t="s">
        <v>285</v>
      </c>
      <c r="H232" s="209">
        <v>30.648</v>
      </c>
      <c r="I232" s="210"/>
      <c r="J232" s="211">
        <f>ROUND(I232*H232,2)</f>
        <v>0</v>
      </c>
      <c r="K232" s="207" t="s">
        <v>144</v>
      </c>
      <c r="L232" s="45"/>
      <c r="M232" s="212" t="s">
        <v>19</v>
      </c>
      <c r="N232" s="213" t="s">
        <v>47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145</v>
      </c>
      <c r="AT232" s="216" t="s">
        <v>140</v>
      </c>
      <c r="AU232" s="216" t="s">
        <v>146</v>
      </c>
      <c r="AY232" s="18" t="s">
        <v>137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146</v>
      </c>
      <c r="BK232" s="217">
        <f>ROUND(I232*H232,2)</f>
        <v>0</v>
      </c>
      <c r="BL232" s="18" t="s">
        <v>145</v>
      </c>
      <c r="BM232" s="216" t="s">
        <v>396</v>
      </c>
    </row>
    <row r="233" s="2" customFormat="1">
      <c r="A233" s="39"/>
      <c r="B233" s="40"/>
      <c r="C233" s="41"/>
      <c r="D233" s="218" t="s">
        <v>148</v>
      </c>
      <c r="E233" s="41"/>
      <c r="F233" s="219" t="s">
        <v>397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146</v>
      </c>
    </row>
    <row r="234" s="12" customFormat="1" ht="25.92" customHeight="1">
      <c r="A234" s="12"/>
      <c r="B234" s="189"/>
      <c r="C234" s="190"/>
      <c r="D234" s="191" t="s">
        <v>74</v>
      </c>
      <c r="E234" s="192" t="s">
        <v>398</v>
      </c>
      <c r="F234" s="192" t="s">
        <v>399</v>
      </c>
      <c r="G234" s="190"/>
      <c r="H234" s="190"/>
      <c r="I234" s="193"/>
      <c r="J234" s="194">
        <f>BK234</f>
        <v>0</v>
      </c>
      <c r="K234" s="190"/>
      <c r="L234" s="195"/>
      <c r="M234" s="196"/>
      <c r="N234" s="197"/>
      <c r="O234" s="197"/>
      <c r="P234" s="198">
        <f>P235+P258+P272+P295+P320+P354+P359+P375+P383+P430+P456+P466+P490+P499+P525+P558+P596+P601</f>
        <v>0</v>
      </c>
      <c r="Q234" s="197"/>
      <c r="R234" s="198">
        <f>R235+R258+R272+R295+R320+R354+R359+R375+R383+R430+R456+R466+R490+R499+R525+R558+R596+R601</f>
        <v>8.6318343198500003</v>
      </c>
      <c r="S234" s="197"/>
      <c r="T234" s="199">
        <f>T235+T258+T272+T295+T320+T354+T359+T375+T383+T430+T456+T466+T490+T499+T525+T558+T596+T601</f>
        <v>8.4145192900000012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0" t="s">
        <v>146</v>
      </c>
      <c r="AT234" s="201" t="s">
        <v>74</v>
      </c>
      <c r="AU234" s="201" t="s">
        <v>75</v>
      </c>
      <c r="AY234" s="200" t="s">
        <v>137</v>
      </c>
      <c r="BK234" s="202">
        <f>BK235+BK258+BK272+BK295+BK320+BK354+BK359+BK375+BK383+BK430+BK456+BK466+BK490+BK499+BK525+BK558+BK596+BK601</f>
        <v>0</v>
      </c>
    </row>
    <row r="235" s="12" customFormat="1" ht="22.8" customHeight="1">
      <c r="A235" s="12"/>
      <c r="B235" s="189"/>
      <c r="C235" s="190"/>
      <c r="D235" s="191" t="s">
        <v>74</v>
      </c>
      <c r="E235" s="203" t="s">
        <v>400</v>
      </c>
      <c r="F235" s="203" t="s">
        <v>401</v>
      </c>
      <c r="G235" s="190"/>
      <c r="H235" s="190"/>
      <c r="I235" s="193"/>
      <c r="J235" s="204">
        <f>BK235</f>
        <v>0</v>
      </c>
      <c r="K235" s="190"/>
      <c r="L235" s="195"/>
      <c r="M235" s="196"/>
      <c r="N235" s="197"/>
      <c r="O235" s="197"/>
      <c r="P235" s="198">
        <f>SUM(P236:P257)</f>
        <v>0</v>
      </c>
      <c r="Q235" s="197"/>
      <c r="R235" s="198">
        <f>SUM(R236:R257)</f>
        <v>0.42279311774999995</v>
      </c>
      <c r="S235" s="197"/>
      <c r="T235" s="199">
        <f>SUM(T236:T257)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146</v>
      </c>
      <c r="AT235" s="201" t="s">
        <v>74</v>
      </c>
      <c r="AU235" s="201" t="s">
        <v>83</v>
      </c>
      <c r="AY235" s="200" t="s">
        <v>137</v>
      </c>
      <c r="BK235" s="202">
        <f>SUM(BK236:BK257)</f>
        <v>0</v>
      </c>
    </row>
    <row r="236" s="2" customFormat="1" ht="24.15" customHeight="1">
      <c r="A236" s="39"/>
      <c r="B236" s="40"/>
      <c r="C236" s="205" t="s">
        <v>393</v>
      </c>
      <c r="D236" s="205" t="s">
        <v>140</v>
      </c>
      <c r="E236" s="206" t="s">
        <v>403</v>
      </c>
      <c r="F236" s="207" t="s">
        <v>404</v>
      </c>
      <c r="G236" s="208" t="s">
        <v>143</v>
      </c>
      <c r="H236" s="209">
        <v>9.6470000000000002</v>
      </c>
      <c r="I236" s="210"/>
      <c r="J236" s="211">
        <f>ROUND(I236*H236,2)</f>
        <v>0</v>
      </c>
      <c r="K236" s="207" t="s">
        <v>144</v>
      </c>
      <c r="L236" s="45"/>
      <c r="M236" s="212" t="s">
        <v>19</v>
      </c>
      <c r="N236" s="213" t="s">
        <v>47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241</v>
      </c>
      <c r="AT236" s="216" t="s">
        <v>140</v>
      </c>
      <c r="AU236" s="216" t="s">
        <v>146</v>
      </c>
      <c r="AY236" s="18" t="s">
        <v>137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146</v>
      </c>
      <c r="BK236" s="217">
        <f>ROUND(I236*H236,2)</f>
        <v>0</v>
      </c>
      <c r="BL236" s="18" t="s">
        <v>241</v>
      </c>
      <c r="BM236" s="216" t="s">
        <v>405</v>
      </c>
    </row>
    <row r="237" s="2" customFormat="1">
      <c r="A237" s="39"/>
      <c r="B237" s="40"/>
      <c r="C237" s="41"/>
      <c r="D237" s="218" t="s">
        <v>148</v>
      </c>
      <c r="E237" s="41"/>
      <c r="F237" s="219" t="s">
        <v>406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148</v>
      </c>
      <c r="AU237" s="18" t="s">
        <v>146</v>
      </c>
    </row>
    <row r="238" s="14" customFormat="1">
      <c r="A238" s="14"/>
      <c r="B238" s="235"/>
      <c r="C238" s="236"/>
      <c r="D238" s="225" t="s">
        <v>150</v>
      </c>
      <c r="E238" s="237" t="s">
        <v>19</v>
      </c>
      <c r="F238" s="238" t="s">
        <v>407</v>
      </c>
      <c r="G238" s="236"/>
      <c r="H238" s="237" t="s">
        <v>19</v>
      </c>
      <c r="I238" s="239"/>
      <c r="J238" s="236"/>
      <c r="K238" s="236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150</v>
      </c>
      <c r="AU238" s="244" t="s">
        <v>146</v>
      </c>
      <c r="AV238" s="14" t="s">
        <v>83</v>
      </c>
      <c r="AW238" s="14" t="s">
        <v>36</v>
      </c>
      <c r="AX238" s="14" t="s">
        <v>75</v>
      </c>
      <c r="AY238" s="244" t="s">
        <v>137</v>
      </c>
    </row>
    <row r="239" s="13" customFormat="1">
      <c r="A239" s="13"/>
      <c r="B239" s="223"/>
      <c r="C239" s="224"/>
      <c r="D239" s="225" t="s">
        <v>150</v>
      </c>
      <c r="E239" s="226" t="s">
        <v>19</v>
      </c>
      <c r="F239" s="227" t="s">
        <v>1382</v>
      </c>
      <c r="G239" s="224"/>
      <c r="H239" s="228">
        <v>9.6470000000000002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150</v>
      </c>
      <c r="AU239" s="234" t="s">
        <v>146</v>
      </c>
      <c r="AV239" s="13" t="s">
        <v>146</v>
      </c>
      <c r="AW239" s="13" t="s">
        <v>36</v>
      </c>
      <c r="AX239" s="13" t="s">
        <v>83</v>
      </c>
      <c r="AY239" s="234" t="s">
        <v>137</v>
      </c>
    </row>
    <row r="240" s="2" customFormat="1" ht="16.5" customHeight="1">
      <c r="A240" s="39"/>
      <c r="B240" s="40"/>
      <c r="C240" s="256" t="s">
        <v>402</v>
      </c>
      <c r="D240" s="256" t="s">
        <v>265</v>
      </c>
      <c r="E240" s="257" t="s">
        <v>409</v>
      </c>
      <c r="F240" s="258" t="s">
        <v>410</v>
      </c>
      <c r="G240" s="259" t="s">
        <v>285</v>
      </c>
      <c r="H240" s="260">
        <v>0.0030000000000000001</v>
      </c>
      <c r="I240" s="261"/>
      <c r="J240" s="262">
        <f>ROUND(I240*H240,2)</f>
        <v>0</v>
      </c>
      <c r="K240" s="258" t="s">
        <v>144</v>
      </c>
      <c r="L240" s="263"/>
      <c r="M240" s="264" t="s">
        <v>19</v>
      </c>
      <c r="N240" s="265" t="s">
        <v>47</v>
      </c>
      <c r="O240" s="85"/>
      <c r="P240" s="214">
        <f>O240*H240</f>
        <v>0</v>
      </c>
      <c r="Q240" s="214">
        <v>1</v>
      </c>
      <c r="R240" s="214">
        <f>Q240*H240</f>
        <v>0.0030000000000000001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343</v>
      </c>
      <c r="AT240" s="216" t="s">
        <v>265</v>
      </c>
      <c r="AU240" s="216" t="s">
        <v>146</v>
      </c>
      <c r="AY240" s="18" t="s">
        <v>137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146</v>
      </c>
      <c r="BK240" s="217">
        <f>ROUND(I240*H240,2)</f>
        <v>0</v>
      </c>
      <c r="BL240" s="18" t="s">
        <v>241</v>
      </c>
      <c r="BM240" s="216" t="s">
        <v>411</v>
      </c>
    </row>
    <row r="241" s="2" customFormat="1">
      <c r="A241" s="39"/>
      <c r="B241" s="40"/>
      <c r="C241" s="41"/>
      <c r="D241" s="218" t="s">
        <v>148</v>
      </c>
      <c r="E241" s="41"/>
      <c r="F241" s="219" t="s">
        <v>412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148</v>
      </c>
      <c r="AU241" s="18" t="s">
        <v>146</v>
      </c>
    </row>
    <row r="242" s="13" customFormat="1">
      <c r="A242" s="13"/>
      <c r="B242" s="223"/>
      <c r="C242" s="224"/>
      <c r="D242" s="225" t="s">
        <v>150</v>
      </c>
      <c r="E242" s="224"/>
      <c r="F242" s="227" t="s">
        <v>1386</v>
      </c>
      <c r="G242" s="224"/>
      <c r="H242" s="228">
        <v>0.0030000000000000001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150</v>
      </c>
      <c r="AU242" s="234" t="s">
        <v>146</v>
      </c>
      <c r="AV242" s="13" t="s">
        <v>146</v>
      </c>
      <c r="AW242" s="13" t="s">
        <v>4</v>
      </c>
      <c r="AX242" s="13" t="s">
        <v>83</v>
      </c>
      <c r="AY242" s="234" t="s">
        <v>137</v>
      </c>
    </row>
    <row r="243" s="2" customFormat="1" ht="16.5" customHeight="1">
      <c r="A243" s="39"/>
      <c r="B243" s="40"/>
      <c r="C243" s="205" t="s">
        <v>408</v>
      </c>
      <c r="D243" s="205" t="s">
        <v>140</v>
      </c>
      <c r="E243" s="206" t="s">
        <v>415</v>
      </c>
      <c r="F243" s="207" t="s">
        <v>416</v>
      </c>
      <c r="G243" s="208" t="s">
        <v>143</v>
      </c>
      <c r="H243" s="209">
        <v>9.6470000000000002</v>
      </c>
      <c r="I243" s="210"/>
      <c r="J243" s="211">
        <f>ROUND(I243*H243,2)</f>
        <v>0</v>
      </c>
      <c r="K243" s="207" t="s">
        <v>144</v>
      </c>
      <c r="L243" s="45"/>
      <c r="M243" s="212" t="s">
        <v>19</v>
      </c>
      <c r="N243" s="213" t="s">
        <v>47</v>
      </c>
      <c r="O243" s="85"/>
      <c r="P243" s="214">
        <f>O243*H243</f>
        <v>0</v>
      </c>
      <c r="Q243" s="214">
        <v>0.00039825</v>
      </c>
      <c r="R243" s="214">
        <f>Q243*H243</f>
        <v>0.0038419177500000003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241</v>
      </c>
      <c r="AT243" s="216" t="s">
        <v>140</v>
      </c>
      <c r="AU243" s="216" t="s">
        <v>146</v>
      </c>
      <c r="AY243" s="18" t="s">
        <v>137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146</v>
      </c>
      <c r="BK243" s="217">
        <f>ROUND(I243*H243,2)</f>
        <v>0</v>
      </c>
      <c r="BL243" s="18" t="s">
        <v>241</v>
      </c>
      <c r="BM243" s="216" t="s">
        <v>417</v>
      </c>
    </row>
    <row r="244" s="2" customFormat="1">
      <c r="A244" s="39"/>
      <c r="B244" s="40"/>
      <c r="C244" s="41"/>
      <c r="D244" s="218" t="s">
        <v>148</v>
      </c>
      <c r="E244" s="41"/>
      <c r="F244" s="219" t="s">
        <v>418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148</v>
      </c>
      <c r="AU244" s="18" t="s">
        <v>146</v>
      </c>
    </row>
    <row r="245" s="14" customFormat="1">
      <c r="A245" s="14"/>
      <c r="B245" s="235"/>
      <c r="C245" s="236"/>
      <c r="D245" s="225" t="s">
        <v>150</v>
      </c>
      <c r="E245" s="237" t="s">
        <v>19</v>
      </c>
      <c r="F245" s="238" t="s">
        <v>407</v>
      </c>
      <c r="G245" s="236"/>
      <c r="H245" s="237" t="s">
        <v>19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150</v>
      </c>
      <c r="AU245" s="244" t="s">
        <v>146</v>
      </c>
      <c r="AV245" s="14" t="s">
        <v>83</v>
      </c>
      <c r="AW245" s="14" t="s">
        <v>36</v>
      </c>
      <c r="AX245" s="14" t="s">
        <v>75</v>
      </c>
      <c r="AY245" s="244" t="s">
        <v>137</v>
      </c>
    </row>
    <row r="246" s="13" customFormat="1">
      <c r="A246" s="13"/>
      <c r="B246" s="223"/>
      <c r="C246" s="224"/>
      <c r="D246" s="225" t="s">
        <v>150</v>
      </c>
      <c r="E246" s="226" t="s">
        <v>19</v>
      </c>
      <c r="F246" s="227" t="s">
        <v>1382</v>
      </c>
      <c r="G246" s="224"/>
      <c r="H246" s="228">
        <v>9.6470000000000002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150</v>
      </c>
      <c r="AU246" s="234" t="s">
        <v>146</v>
      </c>
      <c r="AV246" s="13" t="s">
        <v>146</v>
      </c>
      <c r="AW246" s="13" t="s">
        <v>36</v>
      </c>
      <c r="AX246" s="13" t="s">
        <v>83</v>
      </c>
      <c r="AY246" s="234" t="s">
        <v>137</v>
      </c>
    </row>
    <row r="247" s="2" customFormat="1" ht="24.15" customHeight="1">
      <c r="A247" s="39"/>
      <c r="B247" s="40"/>
      <c r="C247" s="256" t="s">
        <v>414</v>
      </c>
      <c r="D247" s="256" t="s">
        <v>265</v>
      </c>
      <c r="E247" s="257" t="s">
        <v>420</v>
      </c>
      <c r="F247" s="258" t="s">
        <v>421</v>
      </c>
      <c r="G247" s="259" t="s">
        <v>143</v>
      </c>
      <c r="H247" s="260">
        <v>11.093999999999999</v>
      </c>
      <c r="I247" s="261"/>
      <c r="J247" s="262">
        <f>ROUND(I247*H247,2)</f>
        <v>0</v>
      </c>
      <c r="K247" s="258" t="s">
        <v>144</v>
      </c>
      <c r="L247" s="263"/>
      <c r="M247" s="264" t="s">
        <v>19</v>
      </c>
      <c r="N247" s="265" t="s">
        <v>47</v>
      </c>
      <c r="O247" s="85"/>
      <c r="P247" s="214">
        <f>O247*H247</f>
        <v>0</v>
      </c>
      <c r="Q247" s="214">
        <v>0.0047999999999999996</v>
      </c>
      <c r="R247" s="214">
        <f>Q247*H247</f>
        <v>0.053251199999999992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343</v>
      </c>
      <c r="AT247" s="216" t="s">
        <v>265</v>
      </c>
      <c r="AU247" s="216" t="s">
        <v>146</v>
      </c>
      <c r="AY247" s="18" t="s">
        <v>137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146</v>
      </c>
      <c r="BK247" s="217">
        <f>ROUND(I247*H247,2)</f>
        <v>0</v>
      </c>
      <c r="BL247" s="18" t="s">
        <v>241</v>
      </c>
      <c r="BM247" s="216" t="s">
        <v>422</v>
      </c>
    </row>
    <row r="248" s="2" customFormat="1">
      <c r="A248" s="39"/>
      <c r="B248" s="40"/>
      <c r="C248" s="41"/>
      <c r="D248" s="218" t="s">
        <v>148</v>
      </c>
      <c r="E248" s="41"/>
      <c r="F248" s="219" t="s">
        <v>423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148</v>
      </c>
      <c r="AU248" s="18" t="s">
        <v>146</v>
      </c>
    </row>
    <row r="249" s="13" customFormat="1">
      <c r="A249" s="13"/>
      <c r="B249" s="223"/>
      <c r="C249" s="224"/>
      <c r="D249" s="225" t="s">
        <v>150</v>
      </c>
      <c r="E249" s="224"/>
      <c r="F249" s="227" t="s">
        <v>1387</v>
      </c>
      <c r="G249" s="224"/>
      <c r="H249" s="228">
        <v>11.093999999999999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150</v>
      </c>
      <c r="AU249" s="234" t="s">
        <v>146</v>
      </c>
      <c r="AV249" s="13" t="s">
        <v>146</v>
      </c>
      <c r="AW249" s="13" t="s">
        <v>4</v>
      </c>
      <c r="AX249" s="13" t="s">
        <v>83</v>
      </c>
      <c r="AY249" s="234" t="s">
        <v>137</v>
      </c>
    </row>
    <row r="250" s="2" customFormat="1" ht="21.75" customHeight="1">
      <c r="A250" s="39"/>
      <c r="B250" s="40"/>
      <c r="C250" s="205" t="s">
        <v>419</v>
      </c>
      <c r="D250" s="205" t="s">
        <v>140</v>
      </c>
      <c r="E250" s="206" t="s">
        <v>426</v>
      </c>
      <c r="F250" s="207" t="s">
        <v>427</v>
      </c>
      <c r="G250" s="208" t="s">
        <v>143</v>
      </c>
      <c r="H250" s="209">
        <v>42.700000000000003</v>
      </c>
      <c r="I250" s="210"/>
      <c r="J250" s="211">
        <f>ROUND(I250*H250,2)</f>
        <v>0</v>
      </c>
      <c r="K250" s="207" t="s">
        <v>144</v>
      </c>
      <c r="L250" s="45"/>
      <c r="M250" s="212" t="s">
        <v>19</v>
      </c>
      <c r="N250" s="213" t="s">
        <v>47</v>
      </c>
      <c r="O250" s="85"/>
      <c r="P250" s="214">
        <f>O250*H250</f>
        <v>0</v>
      </c>
      <c r="Q250" s="214">
        <v>0.0044999999999999997</v>
      </c>
      <c r="R250" s="214">
        <f>Q250*H250</f>
        <v>0.19214999999999999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241</v>
      </c>
      <c r="AT250" s="216" t="s">
        <v>140</v>
      </c>
      <c r="AU250" s="216" t="s">
        <v>146</v>
      </c>
      <c r="AY250" s="18" t="s">
        <v>137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146</v>
      </c>
      <c r="BK250" s="217">
        <f>ROUND(I250*H250,2)</f>
        <v>0</v>
      </c>
      <c r="BL250" s="18" t="s">
        <v>241</v>
      </c>
      <c r="BM250" s="216" t="s">
        <v>428</v>
      </c>
    </row>
    <row r="251" s="2" customFormat="1">
      <c r="A251" s="39"/>
      <c r="B251" s="40"/>
      <c r="C251" s="41"/>
      <c r="D251" s="218" t="s">
        <v>148</v>
      </c>
      <c r="E251" s="41"/>
      <c r="F251" s="219" t="s">
        <v>429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148</v>
      </c>
      <c r="AU251" s="18" t="s">
        <v>146</v>
      </c>
    </row>
    <row r="252" s="13" customFormat="1">
      <c r="A252" s="13"/>
      <c r="B252" s="223"/>
      <c r="C252" s="224"/>
      <c r="D252" s="225" t="s">
        <v>150</v>
      </c>
      <c r="E252" s="226" t="s">
        <v>19</v>
      </c>
      <c r="F252" s="227" t="s">
        <v>1388</v>
      </c>
      <c r="G252" s="224"/>
      <c r="H252" s="228">
        <v>42.700000000000003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150</v>
      </c>
      <c r="AU252" s="234" t="s">
        <v>146</v>
      </c>
      <c r="AV252" s="13" t="s">
        <v>146</v>
      </c>
      <c r="AW252" s="13" t="s">
        <v>36</v>
      </c>
      <c r="AX252" s="13" t="s">
        <v>83</v>
      </c>
      <c r="AY252" s="234" t="s">
        <v>137</v>
      </c>
    </row>
    <row r="253" s="2" customFormat="1" ht="21.75" customHeight="1">
      <c r="A253" s="39"/>
      <c r="B253" s="40"/>
      <c r="C253" s="205" t="s">
        <v>425</v>
      </c>
      <c r="D253" s="205" t="s">
        <v>140</v>
      </c>
      <c r="E253" s="206" t="s">
        <v>432</v>
      </c>
      <c r="F253" s="207" t="s">
        <v>433</v>
      </c>
      <c r="G253" s="208" t="s">
        <v>143</v>
      </c>
      <c r="H253" s="209">
        <v>37.899999999999999</v>
      </c>
      <c r="I253" s="210"/>
      <c r="J253" s="211">
        <f>ROUND(I253*H253,2)</f>
        <v>0</v>
      </c>
      <c r="K253" s="207" t="s">
        <v>144</v>
      </c>
      <c r="L253" s="45"/>
      <c r="M253" s="212" t="s">
        <v>19</v>
      </c>
      <c r="N253" s="213" t="s">
        <v>47</v>
      </c>
      <c r="O253" s="85"/>
      <c r="P253" s="214">
        <f>O253*H253</f>
        <v>0</v>
      </c>
      <c r="Q253" s="214">
        <v>0.0044999999999999997</v>
      </c>
      <c r="R253" s="214">
        <f>Q253*H253</f>
        <v>0.17054999999999998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241</v>
      </c>
      <c r="AT253" s="216" t="s">
        <v>140</v>
      </c>
      <c r="AU253" s="216" t="s">
        <v>146</v>
      </c>
      <c r="AY253" s="18" t="s">
        <v>137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146</v>
      </c>
      <c r="BK253" s="217">
        <f>ROUND(I253*H253,2)</f>
        <v>0</v>
      </c>
      <c r="BL253" s="18" t="s">
        <v>241</v>
      </c>
      <c r="BM253" s="216" t="s">
        <v>434</v>
      </c>
    </row>
    <row r="254" s="2" customFormat="1">
      <c r="A254" s="39"/>
      <c r="B254" s="40"/>
      <c r="C254" s="41"/>
      <c r="D254" s="218" t="s">
        <v>148</v>
      </c>
      <c r="E254" s="41"/>
      <c r="F254" s="219" t="s">
        <v>435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148</v>
      </c>
      <c r="AU254" s="18" t="s">
        <v>146</v>
      </c>
    </row>
    <row r="255" s="13" customFormat="1">
      <c r="A255" s="13"/>
      <c r="B255" s="223"/>
      <c r="C255" s="224"/>
      <c r="D255" s="225" t="s">
        <v>150</v>
      </c>
      <c r="E255" s="226" t="s">
        <v>19</v>
      </c>
      <c r="F255" s="227" t="s">
        <v>1389</v>
      </c>
      <c r="G255" s="224"/>
      <c r="H255" s="228">
        <v>37.899999999999999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150</v>
      </c>
      <c r="AU255" s="234" t="s">
        <v>146</v>
      </c>
      <c r="AV255" s="13" t="s">
        <v>146</v>
      </c>
      <c r="AW255" s="13" t="s">
        <v>36</v>
      </c>
      <c r="AX255" s="13" t="s">
        <v>83</v>
      </c>
      <c r="AY255" s="234" t="s">
        <v>137</v>
      </c>
    </row>
    <row r="256" s="2" customFormat="1" ht="24.15" customHeight="1">
      <c r="A256" s="39"/>
      <c r="B256" s="40"/>
      <c r="C256" s="205" t="s">
        <v>431</v>
      </c>
      <c r="D256" s="205" t="s">
        <v>140</v>
      </c>
      <c r="E256" s="206" t="s">
        <v>438</v>
      </c>
      <c r="F256" s="207" t="s">
        <v>439</v>
      </c>
      <c r="G256" s="208" t="s">
        <v>285</v>
      </c>
      <c r="H256" s="209">
        <v>0.42299999999999999</v>
      </c>
      <c r="I256" s="210"/>
      <c r="J256" s="211">
        <f>ROUND(I256*H256,2)</f>
        <v>0</v>
      </c>
      <c r="K256" s="207" t="s">
        <v>144</v>
      </c>
      <c r="L256" s="45"/>
      <c r="M256" s="212" t="s">
        <v>19</v>
      </c>
      <c r="N256" s="213" t="s">
        <v>47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241</v>
      </c>
      <c r="AT256" s="216" t="s">
        <v>140</v>
      </c>
      <c r="AU256" s="216" t="s">
        <v>146</v>
      </c>
      <c r="AY256" s="18" t="s">
        <v>137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146</v>
      </c>
      <c r="BK256" s="217">
        <f>ROUND(I256*H256,2)</f>
        <v>0</v>
      </c>
      <c r="BL256" s="18" t="s">
        <v>241</v>
      </c>
      <c r="BM256" s="216" t="s">
        <v>440</v>
      </c>
    </row>
    <row r="257" s="2" customFormat="1">
      <c r="A257" s="39"/>
      <c r="B257" s="40"/>
      <c r="C257" s="41"/>
      <c r="D257" s="218" t="s">
        <v>148</v>
      </c>
      <c r="E257" s="41"/>
      <c r="F257" s="219" t="s">
        <v>441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148</v>
      </c>
      <c r="AU257" s="18" t="s">
        <v>146</v>
      </c>
    </row>
    <row r="258" s="12" customFormat="1" ht="22.8" customHeight="1">
      <c r="A258" s="12"/>
      <c r="B258" s="189"/>
      <c r="C258" s="190"/>
      <c r="D258" s="191" t="s">
        <v>74</v>
      </c>
      <c r="E258" s="203" t="s">
        <v>442</v>
      </c>
      <c r="F258" s="203" t="s">
        <v>443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SUM(P259:P271)</f>
        <v>0</v>
      </c>
      <c r="Q258" s="197"/>
      <c r="R258" s="198">
        <f>SUM(R259:R271)</f>
        <v>0.013776</v>
      </c>
      <c r="S258" s="197"/>
      <c r="T258" s="199">
        <f>SUM(T259:T271)</f>
        <v>0.0040517399999999999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146</v>
      </c>
      <c r="AT258" s="201" t="s">
        <v>74</v>
      </c>
      <c r="AU258" s="201" t="s">
        <v>83</v>
      </c>
      <c r="AY258" s="200" t="s">
        <v>137</v>
      </c>
      <c r="BK258" s="202">
        <f>SUM(BK259:BK271)</f>
        <v>0</v>
      </c>
    </row>
    <row r="259" s="2" customFormat="1" ht="24.15" customHeight="1">
      <c r="A259" s="39"/>
      <c r="B259" s="40"/>
      <c r="C259" s="205" t="s">
        <v>437</v>
      </c>
      <c r="D259" s="205" t="s">
        <v>140</v>
      </c>
      <c r="E259" s="206" t="s">
        <v>445</v>
      </c>
      <c r="F259" s="207" t="s">
        <v>446</v>
      </c>
      <c r="G259" s="208" t="s">
        <v>143</v>
      </c>
      <c r="H259" s="209">
        <v>9.6470000000000002</v>
      </c>
      <c r="I259" s="210"/>
      <c r="J259" s="211">
        <f>ROUND(I259*H259,2)</f>
        <v>0</v>
      </c>
      <c r="K259" s="207" t="s">
        <v>144</v>
      </c>
      <c r="L259" s="45"/>
      <c r="M259" s="212" t="s">
        <v>19</v>
      </c>
      <c r="N259" s="213" t="s">
        <v>47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0.00042000000000000002</v>
      </c>
      <c r="T259" s="215">
        <f>S259*H259</f>
        <v>0.0040517399999999999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241</v>
      </c>
      <c r="AT259" s="216" t="s">
        <v>140</v>
      </c>
      <c r="AU259" s="216" t="s">
        <v>146</v>
      </c>
      <c r="AY259" s="18" t="s">
        <v>137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146</v>
      </c>
      <c r="BK259" s="217">
        <f>ROUND(I259*H259,2)</f>
        <v>0</v>
      </c>
      <c r="BL259" s="18" t="s">
        <v>241</v>
      </c>
      <c r="BM259" s="216" t="s">
        <v>447</v>
      </c>
    </row>
    <row r="260" s="2" customFormat="1">
      <c r="A260" s="39"/>
      <c r="B260" s="40"/>
      <c r="C260" s="41"/>
      <c r="D260" s="218" t="s">
        <v>148</v>
      </c>
      <c r="E260" s="41"/>
      <c r="F260" s="219" t="s">
        <v>448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146</v>
      </c>
    </row>
    <row r="261" s="14" customFormat="1">
      <c r="A261" s="14"/>
      <c r="B261" s="235"/>
      <c r="C261" s="236"/>
      <c r="D261" s="225" t="s">
        <v>150</v>
      </c>
      <c r="E261" s="237" t="s">
        <v>19</v>
      </c>
      <c r="F261" s="238" t="s">
        <v>449</v>
      </c>
      <c r="G261" s="236"/>
      <c r="H261" s="237" t="s">
        <v>19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150</v>
      </c>
      <c r="AU261" s="244" t="s">
        <v>146</v>
      </c>
      <c r="AV261" s="14" t="s">
        <v>83</v>
      </c>
      <c r="AW261" s="14" t="s">
        <v>36</v>
      </c>
      <c r="AX261" s="14" t="s">
        <v>75</v>
      </c>
      <c r="AY261" s="244" t="s">
        <v>137</v>
      </c>
    </row>
    <row r="262" s="13" customFormat="1">
      <c r="A262" s="13"/>
      <c r="B262" s="223"/>
      <c r="C262" s="224"/>
      <c r="D262" s="225" t="s">
        <v>150</v>
      </c>
      <c r="E262" s="226" t="s">
        <v>19</v>
      </c>
      <c r="F262" s="227" t="s">
        <v>1382</v>
      </c>
      <c r="G262" s="224"/>
      <c r="H262" s="228">
        <v>9.6470000000000002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150</v>
      </c>
      <c r="AU262" s="234" t="s">
        <v>146</v>
      </c>
      <c r="AV262" s="13" t="s">
        <v>146</v>
      </c>
      <c r="AW262" s="13" t="s">
        <v>36</v>
      </c>
      <c r="AX262" s="13" t="s">
        <v>83</v>
      </c>
      <c r="AY262" s="234" t="s">
        <v>137</v>
      </c>
    </row>
    <row r="263" s="2" customFormat="1" ht="24.15" customHeight="1">
      <c r="A263" s="39"/>
      <c r="B263" s="40"/>
      <c r="C263" s="205" t="s">
        <v>1390</v>
      </c>
      <c r="D263" s="205" t="s">
        <v>140</v>
      </c>
      <c r="E263" s="206" t="s">
        <v>451</v>
      </c>
      <c r="F263" s="207" t="s">
        <v>452</v>
      </c>
      <c r="G263" s="208" t="s">
        <v>143</v>
      </c>
      <c r="H263" s="209">
        <v>9.6470000000000002</v>
      </c>
      <c r="I263" s="210"/>
      <c r="J263" s="211">
        <f>ROUND(I263*H263,2)</f>
        <v>0</v>
      </c>
      <c r="K263" s="207" t="s">
        <v>144</v>
      </c>
      <c r="L263" s="45"/>
      <c r="M263" s="212" t="s">
        <v>19</v>
      </c>
      <c r="N263" s="213" t="s">
        <v>47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241</v>
      </c>
      <c r="AT263" s="216" t="s">
        <v>140</v>
      </c>
      <c r="AU263" s="216" t="s">
        <v>146</v>
      </c>
      <c r="AY263" s="18" t="s">
        <v>137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146</v>
      </c>
      <c r="BK263" s="217">
        <f>ROUND(I263*H263,2)</f>
        <v>0</v>
      </c>
      <c r="BL263" s="18" t="s">
        <v>241</v>
      </c>
      <c r="BM263" s="216" t="s">
        <v>453</v>
      </c>
    </row>
    <row r="264" s="2" customFormat="1">
      <c r="A264" s="39"/>
      <c r="B264" s="40"/>
      <c r="C264" s="41"/>
      <c r="D264" s="218" t="s">
        <v>148</v>
      </c>
      <c r="E264" s="41"/>
      <c r="F264" s="219" t="s">
        <v>454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146</v>
      </c>
    </row>
    <row r="265" s="14" customFormat="1">
      <c r="A265" s="14"/>
      <c r="B265" s="235"/>
      <c r="C265" s="236"/>
      <c r="D265" s="225" t="s">
        <v>150</v>
      </c>
      <c r="E265" s="237" t="s">
        <v>19</v>
      </c>
      <c r="F265" s="238" t="s">
        <v>455</v>
      </c>
      <c r="G265" s="236"/>
      <c r="H265" s="237" t="s">
        <v>19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150</v>
      </c>
      <c r="AU265" s="244" t="s">
        <v>146</v>
      </c>
      <c r="AV265" s="14" t="s">
        <v>83</v>
      </c>
      <c r="AW265" s="14" t="s">
        <v>36</v>
      </c>
      <c r="AX265" s="14" t="s">
        <v>75</v>
      </c>
      <c r="AY265" s="244" t="s">
        <v>137</v>
      </c>
    </row>
    <row r="266" s="13" customFormat="1">
      <c r="A266" s="13"/>
      <c r="B266" s="223"/>
      <c r="C266" s="224"/>
      <c r="D266" s="225" t="s">
        <v>150</v>
      </c>
      <c r="E266" s="226" t="s">
        <v>19</v>
      </c>
      <c r="F266" s="227" t="s">
        <v>1382</v>
      </c>
      <c r="G266" s="224"/>
      <c r="H266" s="228">
        <v>9.6470000000000002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150</v>
      </c>
      <c r="AU266" s="234" t="s">
        <v>146</v>
      </c>
      <c r="AV266" s="13" t="s">
        <v>146</v>
      </c>
      <c r="AW266" s="13" t="s">
        <v>36</v>
      </c>
      <c r="AX266" s="13" t="s">
        <v>83</v>
      </c>
      <c r="AY266" s="234" t="s">
        <v>137</v>
      </c>
    </row>
    <row r="267" s="2" customFormat="1" ht="16.5" customHeight="1">
      <c r="A267" s="39"/>
      <c r="B267" s="40"/>
      <c r="C267" s="256" t="s">
        <v>1391</v>
      </c>
      <c r="D267" s="256" t="s">
        <v>265</v>
      </c>
      <c r="E267" s="257" t="s">
        <v>457</v>
      </c>
      <c r="F267" s="258" t="s">
        <v>458</v>
      </c>
      <c r="G267" s="259" t="s">
        <v>143</v>
      </c>
      <c r="H267" s="260">
        <v>9.8399999999999999</v>
      </c>
      <c r="I267" s="261"/>
      <c r="J267" s="262">
        <f>ROUND(I267*H267,2)</f>
        <v>0</v>
      </c>
      <c r="K267" s="258" t="s">
        <v>144</v>
      </c>
      <c r="L267" s="263"/>
      <c r="M267" s="264" t="s">
        <v>19</v>
      </c>
      <c r="N267" s="265" t="s">
        <v>47</v>
      </c>
      <c r="O267" s="85"/>
      <c r="P267" s="214">
        <f>O267*H267</f>
        <v>0</v>
      </c>
      <c r="Q267" s="214">
        <v>0.0014</v>
      </c>
      <c r="R267" s="214">
        <f>Q267*H267</f>
        <v>0.013776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343</v>
      </c>
      <c r="AT267" s="216" t="s">
        <v>265</v>
      </c>
      <c r="AU267" s="216" t="s">
        <v>146</v>
      </c>
      <c r="AY267" s="18" t="s">
        <v>137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146</v>
      </c>
      <c r="BK267" s="217">
        <f>ROUND(I267*H267,2)</f>
        <v>0</v>
      </c>
      <c r="BL267" s="18" t="s">
        <v>241</v>
      </c>
      <c r="BM267" s="216" t="s">
        <v>459</v>
      </c>
    </row>
    <row r="268" s="2" customFormat="1">
      <c r="A268" s="39"/>
      <c r="B268" s="40"/>
      <c r="C268" s="41"/>
      <c r="D268" s="218" t="s">
        <v>148</v>
      </c>
      <c r="E268" s="41"/>
      <c r="F268" s="219" t="s">
        <v>460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146</v>
      </c>
    </row>
    <row r="269" s="13" customFormat="1">
      <c r="A269" s="13"/>
      <c r="B269" s="223"/>
      <c r="C269" s="224"/>
      <c r="D269" s="225" t="s">
        <v>150</v>
      </c>
      <c r="E269" s="224"/>
      <c r="F269" s="227" t="s">
        <v>1392</v>
      </c>
      <c r="G269" s="224"/>
      <c r="H269" s="228">
        <v>9.8399999999999999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150</v>
      </c>
      <c r="AU269" s="234" t="s">
        <v>146</v>
      </c>
      <c r="AV269" s="13" t="s">
        <v>146</v>
      </c>
      <c r="AW269" s="13" t="s">
        <v>4</v>
      </c>
      <c r="AX269" s="13" t="s">
        <v>83</v>
      </c>
      <c r="AY269" s="234" t="s">
        <v>137</v>
      </c>
    </row>
    <row r="270" s="2" customFormat="1" ht="24.15" customHeight="1">
      <c r="A270" s="39"/>
      <c r="B270" s="40"/>
      <c r="C270" s="205" t="s">
        <v>1393</v>
      </c>
      <c r="D270" s="205" t="s">
        <v>140</v>
      </c>
      <c r="E270" s="206" t="s">
        <v>463</v>
      </c>
      <c r="F270" s="207" t="s">
        <v>464</v>
      </c>
      <c r="G270" s="208" t="s">
        <v>285</v>
      </c>
      <c r="H270" s="209">
        <v>0.014</v>
      </c>
      <c r="I270" s="210"/>
      <c r="J270" s="211">
        <f>ROUND(I270*H270,2)</f>
        <v>0</v>
      </c>
      <c r="K270" s="207" t="s">
        <v>144</v>
      </c>
      <c r="L270" s="45"/>
      <c r="M270" s="212" t="s">
        <v>19</v>
      </c>
      <c r="N270" s="213" t="s">
        <v>47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241</v>
      </c>
      <c r="AT270" s="216" t="s">
        <v>140</v>
      </c>
      <c r="AU270" s="216" t="s">
        <v>146</v>
      </c>
      <c r="AY270" s="18" t="s">
        <v>137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146</v>
      </c>
      <c r="BK270" s="217">
        <f>ROUND(I270*H270,2)</f>
        <v>0</v>
      </c>
      <c r="BL270" s="18" t="s">
        <v>241</v>
      </c>
      <c r="BM270" s="216" t="s">
        <v>465</v>
      </c>
    </row>
    <row r="271" s="2" customFormat="1">
      <c r="A271" s="39"/>
      <c r="B271" s="40"/>
      <c r="C271" s="41"/>
      <c r="D271" s="218" t="s">
        <v>148</v>
      </c>
      <c r="E271" s="41"/>
      <c r="F271" s="219" t="s">
        <v>466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148</v>
      </c>
      <c r="AU271" s="18" t="s">
        <v>146</v>
      </c>
    </row>
    <row r="272" s="12" customFormat="1" ht="22.8" customHeight="1">
      <c r="A272" s="12"/>
      <c r="B272" s="189"/>
      <c r="C272" s="190"/>
      <c r="D272" s="191" t="s">
        <v>74</v>
      </c>
      <c r="E272" s="203" t="s">
        <v>467</v>
      </c>
      <c r="F272" s="203" t="s">
        <v>468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SUM(P273:P294)</f>
        <v>0</v>
      </c>
      <c r="Q272" s="197"/>
      <c r="R272" s="198">
        <f>SUM(R273:R294)</f>
        <v>0.100679541</v>
      </c>
      <c r="S272" s="197"/>
      <c r="T272" s="199">
        <f>SUM(T273:T294)</f>
        <v>0.81818500000000005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146</v>
      </c>
      <c r="AT272" s="201" t="s">
        <v>74</v>
      </c>
      <c r="AU272" s="201" t="s">
        <v>83</v>
      </c>
      <c r="AY272" s="200" t="s">
        <v>137</v>
      </c>
      <c r="BK272" s="202">
        <f>SUM(BK273:BK294)</f>
        <v>0</v>
      </c>
    </row>
    <row r="273" s="2" customFormat="1" ht="16.5" customHeight="1">
      <c r="A273" s="39"/>
      <c r="B273" s="40"/>
      <c r="C273" s="205" t="s">
        <v>1394</v>
      </c>
      <c r="D273" s="205" t="s">
        <v>140</v>
      </c>
      <c r="E273" s="206" t="s">
        <v>470</v>
      </c>
      <c r="F273" s="207" t="s">
        <v>471</v>
      </c>
      <c r="G273" s="208" t="s">
        <v>203</v>
      </c>
      <c r="H273" s="209">
        <v>26</v>
      </c>
      <c r="I273" s="210"/>
      <c r="J273" s="211">
        <f>ROUND(I273*H273,2)</f>
        <v>0</v>
      </c>
      <c r="K273" s="207" t="s">
        <v>144</v>
      </c>
      <c r="L273" s="45"/>
      <c r="M273" s="212" t="s">
        <v>19</v>
      </c>
      <c r="N273" s="213" t="s">
        <v>47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0.03065</v>
      </c>
      <c r="T273" s="215">
        <f>S273*H273</f>
        <v>0.79690000000000005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241</v>
      </c>
      <c r="AT273" s="216" t="s">
        <v>140</v>
      </c>
      <c r="AU273" s="216" t="s">
        <v>146</v>
      </c>
      <c r="AY273" s="18" t="s">
        <v>137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146</v>
      </c>
      <c r="BK273" s="217">
        <f>ROUND(I273*H273,2)</f>
        <v>0</v>
      </c>
      <c r="BL273" s="18" t="s">
        <v>241</v>
      </c>
      <c r="BM273" s="216" t="s">
        <v>472</v>
      </c>
    </row>
    <row r="274" s="2" customFormat="1">
      <c r="A274" s="39"/>
      <c r="B274" s="40"/>
      <c r="C274" s="41"/>
      <c r="D274" s="218" t="s">
        <v>148</v>
      </c>
      <c r="E274" s="41"/>
      <c r="F274" s="219" t="s">
        <v>473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148</v>
      </c>
      <c r="AU274" s="18" t="s">
        <v>146</v>
      </c>
    </row>
    <row r="275" s="2" customFormat="1" ht="16.5" customHeight="1">
      <c r="A275" s="39"/>
      <c r="B275" s="40"/>
      <c r="C275" s="205" t="s">
        <v>1395</v>
      </c>
      <c r="D275" s="205" t="s">
        <v>140</v>
      </c>
      <c r="E275" s="206" t="s">
        <v>475</v>
      </c>
      <c r="F275" s="207" t="s">
        <v>476</v>
      </c>
      <c r="G275" s="208" t="s">
        <v>203</v>
      </c>
      <c r="H275" s="209">
        <v>10.75</v>
      </c>
      <c r="I275" s="210"/>
      <c r="J275" s="211">
        <f>ROUND(I275*H275,2)</f>
        <v>0</v>
      </c>
      <c r="K275" s="207" t="s">
        <v>144</v>
      </c>
      <c r="L275" s="45"/>
      <c r="M275" s="212" t="s">
        <v>19</v>
      </c>
      <c r="N275" s="213" t="s">
        <v>47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0.00198</v>
      </c>
      <c r="T275" s="215">
        <f>S275*H275</f>
        <v>0.021284999999999998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241</v>
      </c>
      <c r="AT275" s="216" t="s">
        <v>140</v>
      </c>
      <c r="AU275" s="216" t="s">
        <v>146</v>
      </c>
      <c r="AY275" s="18" t="s">
        <v>137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146</v>
      </c>
      <c r="BK275" s="217">
        <f>ROUND(I275*H275,2)</f>
        <v>0</v>
      </c>
      <c r="BL275" s="18" t="s">
        <v>241</v>
      </c>
      <c r="BM275" s="216" t="s">
        <v>477</v>
      </c>
    </row>
    <row r="276" s="2" customFormat="1">
      <c r="A276" s="39"/>
      <c r="B276" s="40"/>
      <c r="C276" s="41"/>
      <c r="D276" s="218" t="s">
        <v>148</v>
      </c>
      <c r="E276" s="41"/>
      <c r="F276" s="219" t="s">
        <v>478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146</v>
      </c>
    </row>
    <row r="277" s="2" customFormat="1" ht="16.5" customHeight="1">
      <c r="A277" s="39"/>
      <c r="B277" s="40"/>
      <c r="C277" s="205" t="s">
        <v>1396</v>
      </c>
      <c r="D277" s="205" t="s">
        <v>140</v>
      </c>
      <c r="E277" s="206" t="s">
        <v>480</v>
      </c>
      <c r="F277" s="207" t="s">
        <v>481</v>
      </c>
      <c r="G277" s="208" t="s">
        <v>154</v>
      </c>
      <c r="H277" s="209">
        <v>1</v>
      </c>
      <c r="I277" s="210"/>
      <c r="J277" s="211">
        <f>ROUND(I277*H277,2)</f>
        <v>0</v>
      </c>
      <c r="K277" s="207" t="s">
        <v>19</v>
      </c>
      <c r="L277" s="45"/>
      <c r="M277" s="212" t="s">
        <v>19</v>
      </c>
      <c r="N277" s="213" t="s">
        <v>47</v>
      </c>
      <c r="O277" s="85"/>
      <c r="P277" s="214">
        <f>O277*H277</f>
        <v>0</v>
      </c>
      <c r="Q277" s="214">
        <v>0.015089999999999999</v>
      </c>
      <c r="R277" s="214">
        <f>Q277*H277</f>
        <v>0.015089999999999999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241</v>
      </c>
      <c r="AT277" s="216" t="s">
        <v>140</v>
      </c>
      <c r="AU277" s="216" t="s">
        <v>146</v>
      </c>
      <c r="AY277" s="18" t="s">
        <v>137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146</v>
      </c>
      <c r="BK277" s="217">
        <f>ROUND(I277*H277,2)</f>
        <v>0</v>
      </c>
      <c r="BL277" s="18" t="s">
        <v>241</v>
      </c>
      <c r="BM277" s="216" t="s">
        <v>482</v>
      </c>
    </row>
    <row r="278" s="2" customFormat="1" ht="16.5" customHeight="1">
      <c r="A278" s="39"/>
      <c r="B278" s="40"/>
      <c r="C278" s="205" t="s">
        <v>444</v>
      </c>
      <c r="D278" s="205" t="s">
        <v>140</v>
      </c>
      <c r="E278" s="206" t="s">
        <v>484</v>
      </c>
      <c r="F278" s="207" t="s">
        <v>485</v>
      </c>
      <c r="G278" s="208" t="s">
        <v>203</v>
      </c>
      <c r="H278" s="209">
        <v>15</v>
      </c>
      <c r="I278" s="210"/>
      <c r="J278" s="211">
        <f>ROUND(I278*H278,2)</f>
        <v>0</v>
      </c>
      <c r="K278" s="207" t="s">
        <v>144</v>
      </c>
      <c r="L278" s="45"/>
      <c r="M278" s="212" t="s">
        <v>19</v>
      </c>
      <c r="N278" s="213" t="s">
        <v>47</v>
      </c>
      <c r="O278" s="85"/>
      <c r="P278" s="214">
        <f>O278*H278</f>
        <v>0</v>
      </c>
      <c r="Q278" s="214">
        <v>0.0020098999999999998</v>
      </c>
      <c r="R278" s="214">
        <f>Q278*H278</f>
        <v>0.030148499999999998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241</v>
      </c>
      <c r="AT278" s="216" t="s">
        <v>140</v>
      </c>
      <c r="AU278" s="216" t="s">
        <v>146</v>
      </c>
      <c r="AY278" s="18" t="s">
        <v>137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146</v>
      </c>
      <c r="BK278" s="217">
        <f>ROUND(I278*H278,2)</f>
        <v>0</v>
      </c>
      <c r="BL278" s="18" t="s">
        <v>241</v>
      </c>
      <c r="BM278" s="216" t="s">
        <v>486</v>
      </c>
    </row>
    <row r="279" s="2" customFormat="1">
      <c r="A279" s="39"/>
      <c r="B279" s="40"/>
      <c r="C279" s="41"/>
      <c r="D279" s="218" t="s">
        <v>148</v>
      </c>
      <c r="E279" s="41"/>
      <c r="F279" s="219" t="s">
        <v>487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148</v>
      </c>
      <c r="AU279" s="18" t="s">
        <v>146</v>
      </c>
    </row>
    <row r="280" s="2" customFormat="1" ht="16.5" customHeight="1">
      <c r="A280" s="39"/>
      <c r="B280" s="40"/>
      <c r="C280" s="205" t="s">
        <v>450</v>
      </c>
      <c r="D280" s="205" t="s">
        <v>140</v>
      </c>
      <c r="E280" s="206" t="s">
        <v>489</v>
      </c>
      <c r="F280" s="207" t="s">
        <v>490</v>
      </c>
      <c r="G280" s="208" t="s">
        <v>203</v>
      </c>
      <c r="H280" s="209">
        <v>18.399999999999999</v>
      </c>
      <c r="I280" s="210"/>
      <c r="J280" s="211">
        <f>ROUND(I280*H280,2)</f>
        <v>0</v>
      </c>
      <c r="K280" s="207" t="s">
        <v>144</v>
      </c>
      <c r="L280" s="45"/>
      <c r="M280" s="212" t="s">
        <v>19</v>
      </c>
      <c r="N280" s="213" t="s">
        <v>47</v>
      </c>
      <c r="O280" s="85"/>
      <c r="P280" s="214">
        <f>O280*H280</f>
        <v>0</v>
      </c>
      <c r="Q280" s="214">
        <v>0.00041189999999999998</v>
      </c>
      <c r="R280" s="214">
        <f>Q280*H280</f>
        <v>0.0075789599999999992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241</v>
      </c>
      <c r="AT280" s="216" t="s">
        <v>140</v>
      </c>
      <c r="AU280" s="216" t="s">
        <v>146</v>
      </c>
      <c r="AY280" s="18" t="s">
        <v>137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146</v>
      </c>
      <c r="BK280" s="217">
        <f>ROUND(I280*H280,2)</f>
        <v>0</v>
      </c>
      <c r="BL280" s="18" t="s">
        <v>241</v>
      </c>
      <c r="BM280" s="216" t="s">
        <v>491</v>
      </c>
    </row>
    <row r="281" s="2" customFormat="1">
      <c r="A281" s="39"/>
      <c r="B281" s="40"/>
      <c r="C281" s="41"/>
      <c r="D281" s="218" t="s">
        <v>148</v>
      </c>
      <c r="E281" s="41"/>
      <c r="F281" s="219" t="s">
        <v>492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148</v>
      </c>
      <c r="AU281" s="18" t="s">
        <v>146</v>
      </c>
    </row>
    <row r="282" s="2" customFormat="1" ht="16.5" customHeight="1">
      <c r="A282" s="39"/>
      <c r="B282" s="40"/>
      <c r="C282" s="205" t="s">
        <v>456</v>
      </c>
      <c r="D282" s="205" t="s">
        <v>140</v>
      </c>
      <c r="E282" s="206" t="s">
        <v>494</v>
      </c>
      <c r="F282" s="207" t="s">
        <v>495</v>
      </c>
      <c r="G282" s="208" t="s">
        <v>203</v>
      </c>
      <c r="H282" s="209">
        <v>10.35</v>
      </c>
      <c r="I282" s="210"/>
      <c r="J282" s="211">
        <f>ROUND(I282*H282,2)</f>
        <v>0</v>
      </c>
      <c r="K282" s="207" t="s">
        <v>144</v>
      </c>
      <c r="L282" s="45"/>
      <c r="M282" s="212" t="s">
        <v>19</v>
      </c>
      <c r="N282" s="213" t="s">
        <v>47</v>
      </c>
      <c r="O282" s="85"/>
      <c r="P282" s="214">
        <f>O282*H282</f>
        <v>0</v>
      </c>
      <c r="Q282" s="214">
        <v>0.00047649999999999998</v>
      </c>
      <c r="R282" s="214">
        <f>Q282*H282</f>
        <v>0.0049317749999999994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241</v>
      </c>
      <c r="AT282" s="216" t="s">
        <v>140</v>
      </c>
      <c r="AU282" s="216" t="s">
        <v>146</v>
      </c>
      <c r="AY282" s="18" t="s">
        <v>137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146</v>
      </c>
      <c r="BK282" s="217">
        <f>ROUND(I282*H282,2)</f>
        <v>0</v>
      </c>
      <c r="BL282" s="18" t="s">
        <v>241</v>
      </c>
      <c r="BM282" s="216" t="s">
        <v>496</v>
      </c>
    </row>
    <row r="283" s="2" customFormat="1">
      <c r="A283" s="39"/>
      <c r="B283" s="40"/>
      <c r="C283" s="41"/>
      <c r="D283" s="218" t="s">
        <v>148</v>
      </c>
      <c r="E283" s="41"/>
      <c r="F283" s="219" t="s">
        <v>497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148</v>
      </c>
      <c r="AU283" s="18" t="s">
        <v>146</v>
      </c>
    </row>
    <row r="284" s="2" customFormat="1" ht="16.5" customHeight="1">
      <c r="A284" s="39"/>
      <c r="B284" s="40"/>
      <c r="C284" s="205" t="s">
        <v>462</v>
      </c>
      <c r="D284" s="205" t="s">
        <v>140</v>
      </c>
      <c r="E284" s="206" t="s">
        <v>499</v>
      </c>
      <c r="F284" s="207" t="s">
        <v>500</v>
      </c>
      <c r="G284" s="208" t="s">
        <v>203</v>
      </c>
      <c r="H284" s="209">
        <v>8.6300000000000008</v>
      </c>
      <c r="I284" s="210"/>
      <c r="J284" s="211">
        <f>ROUND(I284*H284,2)</f>
        <v>0</v>
      </c>
      <c r="K284" s="207" t="s">
        <v>144</v>
      </c>
      <c r="L284" s="45"/>
      <c r="M284" s="212" t="s">
        <v>19</v>
      </c>
      <c r="N284" s="213" t="s">
        <v>47</v>
      </c>
      <c r="O284" s="85"/>
      <c r="P284" s="214">
        <f>O284*H284</f>
        <v>0</v>
      </c>
      <c r="Q284" s="214">
        <v>0.0022361999999999998</v>
      </c>
      <c r="R284" s="214">
        <f>Q284*H284</f>
        <v>0.019298406000000001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241</v>
      </c>
      <c r="AT284" s="216" t="s">
        <v>140</v>
      </c>
      <c r="AU284" s="216" t="s">
        <v>146</v>
      </c>
      <c r="AY284" s="18" t="s">
        <v>137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146</v>
      </c>
      <c r="BK284" s="217">
        <f>ROUND(I284*H284,2)</f>
        <v>0</v>
      </c>
      <c r="BL284" s="18" t="s">
        <v>241</v>
      </c>
      <c r="BM284" s="216" t="s">
        <v>501</v>
      </c>
    </row>
    <row r="285" s="2" customFormat="1">
      <c r="A285" s="39"/>
      <c r="B285" s="40"/>
      <c r="C285" s="41"/>
      <c r="D285" s="218" t="s">
        <v>148</v>
      </c>
      <c r="E285" s="41"/>
      <c r="F285" s="219" t="s">
        <v>502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148</v>
      </c>
      <c r="AU285" s="18" t="s">
        <v>146</v>
      </c>
    </row>
    <row r="286" s="2" customFormat="1" ht="16.5" customHeight="1">
      <c r="A286" s="39"/>
      <c r="B286" s="40"/>
      <c r="C286" s="205" t="s">
        <v>469</v>
      </c>
      <c r="D286" s="205" t="s">
        <v>140</v>
      </c>
      <c r="E286" s="206" t="s">
        <v>504</v>
      </c>
      <c r="F286" s="207" t="s">
        <v>505</v>
      </c>
      <c r="G286" s="208" t="s">
        <v>203</v>
      </c>
      <c r="H286" s="209">
        <v>4.5</v>
      </c>
      <c r="I286" s="210"/>
      <c r="J286" s="211">
        <f>ROUND(I286*H286,2)</f>
        <v>0</v>
      </c>
      <c r="K286" s="207" t="s">
        <v>144</v>
      </c>
      <c r="L286" s="45"/>
      <c r="M286" s="212" t="s">
        <v>19</v>
      </c>
      <c r="N286" s="213" t="s">
        <v>47</v>
      </c>
      <c r="O286" s="85"/>
      <c r="P286" s="214">
        <f>O286*H286</f>
        <v>0</v>
      </c>
      <c r="Q286" s="214">
        <v>0.0018982000000000001</v>
      </c>
      <c r="R286" s="214">
        <f>Q286*H286</f>
        <v>0.0085418999999999998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241</v>
      </c>
      <c r="AT286" s="216" t="s">
        <v>140</v>
      </c>
      <c r="AU286" s="216" t="s">
        <v>146</v>
      </c>
      <c r="AY286" s="18" t="s">
        <v>137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146</v>
      </c>
      <c r="BK286" s="217">
        <f>ROUND(I286*H286,2)</f>
        <v>0</v>
      </c>
      <c r="BL286" s="18" t="s">
        <v>241</v>
      </c>
      <c r="BM286" s="216" t="s">
        <v>506</v>
      </c>
    </row>
    <row r="287" s="2" customFormat="1">
      <c r="A287" s="39"/>
      <c r="B287" s="40"/>
      <c r="C287" s="41"/>
      <c r="D287" s="218" t="s">
        <v>148</v>
      </c>
      <c r="E287" s="41"/>
      <c r="F287" s="219" t="s">
        <v>507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146</v>
      </c>
    </row>
    <row r="288" s="2" customFormat="1" ht="16.5" customHeight="1">
      <c r="A288" s="39"/>
      <c r="B288" s="40"/>
      <c r="C288" s="205" t="s">
        <v>474</v>
      </c>
      <c r="D288" s="205" t="s">
        <v>140</v>
      </c>
      <c r="E288" s="206" t="s">
        <v>509</v>
      </c>
      <c r="F288" s="207" t="s">
        <v>510</v>
      </c>
      <c r="G288" s="208" t="s">
        <v>154</v>
      </c>
      <c r="H288" s="209">
        <v>1</v>
      </c>
      <c r="I288" s="210"/>
      <c r="J288" s="211">
        <f>ROUND(I288*H288,2)</f>
        <v>0</v>
      </c>
      <c r="K288" s="207" t="s">
        <v>19</v>
      </c>
      <c r="L288" s="45"/>
      <c r="M288" s="212" t="s">
        <v>19</v>
      </c>
      <c r="N288" s="213" t="s">
        <v>47</v>
      </c>
      <c r="O288" s="85"/>
      <c r="P288" s="214">
        <f>O288*H288</f>
        <v>0</v>
      </c>
      <c r="Q288" s="214">
        <v>0.015089999999999999</v>
      </c>
      <c r="R288" s="214">
        <f>Q288*H288</f>
        <v>0.015089999999999999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241</v>
      </c>
      <c r="AT288" s="216" t="s">
        <v>140</v>
      </c>
      <c r="AU288" s="216" t="s">
        <v>146</v>
      </c>
      <c r="AY288" s="18" t="s">
        <v>137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146</v>
      </c>
      <c r="BK288" s="217">
        <f>ROUND(I288*H288,2)</f>
        <v>0</v>
      </c>
      <c r="BL288" s="18" t="s">
        <v>241</v>
      </c>
      <c r="BM288" s="216" t="s">
        <v>511</v>
      </c>
    </row>
    <row r="289" s="2" customFormat="1" ht="16.5" customHeight="1">
      <c r="A289" s="39"/>
      <c r="B289" s="40"/>
      <c r="C289" s="205" t="s">
        <v>479</v>
      </c>
      <c r="D289" s="205" t="s">
        <v>140</v>
      </c>
      <c r="E289" s="206" t="s">
        <v>513</v>
      </c>
      <c r="F289" s="207" t="s">
        <v>514</v>
      </c>
      <c r="G289" s="208" t="s">
        <v>203</v>
      </c>
      <c r="H289" s="209">
        <v>59.68</v>
      </c>
      <c r="I289" s="210"/>
      <c r="J289" s="211">
        <f>ROUND(I289*H289,2)</f>
        <v>0</v>
      </c>
      <c r="K289" s="207" t="s">
        <v>144</v>
      </c>
      <c r="L289" s="45"/>
      <c r="M289" s="212" t="s">
        <v>19</v>
      </c>
      <c r="N289" s="213" t="s">
        <v>47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241</v>
      </c>
      <c r="AT289" s="216" t="s">
        <v>140</v>
      </c>
      <c r="AU289" s="216" t="s">
        <v>146</v>
      </c>
      <c r="AY289" s="18" t="s">
        <v>137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146</v>
      </c>
      <c r="BK289" s="217">
        <f>ROUND(I289*H289,2)</f>
        <v>0</v>
      </c>
      <c r="BL289" s="18" t="s">
        <v>241</v>
      </c>
      <c r="BM289" s="216" t="s">
        <v>515</v>
      </c>
    </row>
    <row r="290" s="2" customFormat="1">
      <c r="A290" s="39"/>
      <c r="B290" s="40"/>
      <c r="C290" s="41"/>
      <c r="D290" s="218" t="s">
        <v>148</v>
      </c>
      <c r="E290" s="41"/>
      <c r="F290" s="219" t="s">
        <v>516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148</v>
      </c>
      <c r="AU290" s="18" t="s">
        <v>146</v>
      </c>
    </row>
    <row r="291" s="2" customFormat="1" ht="16.5" customHeight="1">
      <c r="A291" s="39"/>
      <c r="B291" s="40"/>
      <c r="C291" s="205" t="s">
        <v>483</v>
      </c>
      <c r="D291" s="205" t="s">
        <v>140</v>
      </c>
      <c r="E291" s="206" t="s">
        <v>518</v>
      </c>
      <c r="F291" s="207" t="s">
        <v>519</v>
      </c>
      <c r="G291" s="208" t="s">
        <v>520</v>
      </c>
      <c r="H291" s="209">
        <v>20</v>
      </c>
      <c r="I291" s="210"/>
      <c r="J291" s="211">
        <f>ROUND(I291*H291,2)</f>
        <v>0</v>
      </c>
      <c r="K291" s="207" t="s">
        <v>19</v>
      </c>
      <c r="L291" s="45"/>
      <c r="M291" s="212" t="s">
        <v>19</v>
      </c>
      <c r="N291" s="213" t="s">
        <v>47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241</v>
      </c>
      <c r="AT291" s="216" t="s">
        <v>140</v>
      </c>
      <c r="AU291" s="216" t="s">
        <v>146</v>
      </c>
      <c r="AY291" s="18" t="s">
        <v>137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146</v>
      </c>
      <c r="BK291" s="217">
        <f>ROUND(I291*H291,2)</f>
        <v>0</v>
      </c>
      <c r="BL291" s="18" t="s">
        <v>241</v>
      </c>
      <c r="BM291" s="216" t="s">
        <v>521</v>
      </c>
    </row>
    <row r="292" s="2" customFormat="1" ht="16.5" customHeight="1">
      <c r="A292" s="39"/>
      <c r="B292" s="40"/>
      <c r="C292" s="205" t="s">
        <v>488</v>
      </c>
      <c r="D292" s="205" t="s">
        <v>140</v>
      </c>
      <c r="E292" s="206" t="s">
        <v>523</v>
      </c>
      <c r="F292" s="207" t="s">
        <v>524</v>
      </c>
      <c r="G292" s="208" t="s">
        <v>154</v>
      </c>
      <c r="H292" s="209">
        <v>20</v>
      </c>
      <c r="I292" s="210"/>
      <c r="J292" s="211">
        <f>ROUND(I292*H292,2)</f>
        <v>0</v>
      </c>
      <c r="K292" s="207" t="s">
        <v>19</v>
      </c>
      <c r="L292" s="45"/>
      <c r="M292" s="212" t="s">
        <v>19</v>
      </c>
      <c r="N292" s="213" t="s">
        <v>47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241</v>
      </c>
      <c r="AT292" s="216" t="s">
        <v>140</v>
      </c>
      <c r="AU292" s="216" t="s">
        <v>146</v>
      </c>
      <c r="AY292" s="18" t="s">
        <v>137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146</v>
      </c>
      <c r="BK292" s="217">
        <f>ROUND(I292*H292,2)</f>
        <v>0</v>
      </c>
      <c r="BL292" s="18" t="s">
        <v>241</v>
      </c>
      <c r="BM292" s="216" t="s">
        <v>525</v>
      </c>
    </row>
    <row r="293" s="2" customFormat="1" ht="24.15" customHeight="1">
      <c r="A293" s="39"/>
      <c r="B293" s="40"/>
      <c r="C293" s="205" t="s">
        <v>493</v>
      </c>
      <c r="D293" s="205" t="s">
        <v>140</v>
      </c>
      <c r="E293" s="206" t="s">
        <v>527</v>
      </c>
      <c r="F293" s="207" t="s">
        <v>528</v>
      </c>
      <c r="G293" s="208" t="s">
        <v>285</v>
      </c>
      <c r="H293" s="209">
        <v>0.10100000000000001</v>
      </c>
      <c r="I293" s="210"/>
      <c r="J293" s="211">
        <f>ROUND(I293*H293,2)</f>
        <v>0</v>
      </c>
      <c r="K293" s="207" t="s">
        <v>144</v>
      </c>
      <c r="L293" s="45"/>
      <c r="M293" s="212" t="s">
        <v>19</v>
      </c>
      <c r="N293" s="213" t="s">
        <v>47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241</v>
      </c>
      <c r="AT293" s="216" t="s">
        <v>140</v>
      </c>
      <c r="AU293" s="216" t="s">
        <v>146</v>
      </c>
      <c r="AY293" s="18" t="s">
        <v>137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146</v>
      </c>
      <c r="BK293" s="217">
        <f>ROUND(I293*H293,2)</f>
        <v>0</v>
      </c>
      <c r="BL293" s="18" t="s">
        <v>241</v>
      </c>
      <c r="BM293" s="216" t="s">
        <v>529</v>
      </c>
    </row>
    <row r="294" s="2" customFormat="1">
      <c r="A294" s="39"/>
      <c r="B294" s="40"/>
      <c r="C294" s="41"/>
      <c r="D294" s="218" t="s">
        <v>148</v>
      </c>
      <c r="E294" s="41"/>
      <c r="F294" s="219" t="s">
        <v>530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146</v>
      </c>
    </row>
    <row r="295" s="12" customFormat="1" ht="22.8" customHeight="1">
      <c r="A295" s="12"/>
      <c r="B295" s="189"/>
      <c r="C295" s="190"/>
      <c r="D295" s="191" t="s">
        <v>74</v>
      </c>
      <c r="E295" s="203" t="s">
        <v>531</v>
      </c>
      <c r="F295" s="203" t="s">
        <v>532</v>
      </c>
      <c r="G295" s="190"/>
      <c r="H295" s="190"/>
      <c r="I295" s="193"/>
      <c r="J295" s="204">
        <f>BK295</f>
        <v>0</v>
      </c>
      <c r="K295" s="190"/>
      <c r="L295" s="195"/>
      <c r="M295" s="196"/>
      <c r="N295" s="197"/>
      <c r="O295" s="197"/>
      <c r="P295" s="198">
        <f>SUM(P296:P319)</f>
        <v>0</v>
      </c>
      <c r="Q295" s="197"/>
      <c r="R295" s="198">
        <f>SUM(R296:R319)</f>
        <v>0.11975855140000001</v>
      </c>
      <c r="S295" s="197"/>
      <c r="T295" s="199">
        <f>SUM(T296:T319)</f>
        <v>0.077899999999999997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0" t="s">
        <v>146</v>
      </c>
      <c r="AT295" s="201" t="s">
        <v>74</v>
      </c>
      <c r="AU295" s="201" t="s">
        <v>83</v>
      </c>
      <c r="AY295" s="200" t="s">
        <v>137</v>
      </c>
      <c r="BK295" s="202">
        <f>SUM(BK296:BK319)</f>
        <v>0</v>
      </c>
    </row>
    <row r="296" s="2" customFormat="1" ht="16.5" customHeight="1">
      <c r="A296" s="39"/>
      <c r="B296" s="40"/>
      <c r="C296" s="205" t="s">
        <v>498</v>
      </c>
      <c r="D296" s="205" t="s">
        <v>140</v>
      </c>
      <c r="E296" s="206" t="s">
        <v>534</v>
      </c>
      <c r="F296" s="207" t="s">
        <v>535</v>
      </c>
      <c r="G296" s="208" t="s">
        <v>203</v>
      </c>
      <c r="H296" s="209">
        <v>30</v>
      </c>
      <c r="I296" s="210"/>
      <c r="J296" s="211">
        <f>ROUND(I296*H296,2)</f>
        <v>0</v>
      </c>
      <c r="K296" s="207" t="s">
        <v>144</v>
      </c>
      <c r="L296" s="45"/>
      <c r="M296" s="212" t="s">
        <v>19</v>
      </c>
      <c r="N296" s="213" t="s">
        <v>47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0.0021299999999999999</v>
      </c>
      <c r="T296" s="215">
        <f>S296*H296</f>
        <v>0.063899999999999998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241</v>
      </c>
      <c r="AT296" s="216" t="s">
        <v>140</v>
      </c>
      <c r="AU296" s="216" t="s">
        <v>146</v>
      </c>
      <c r="AY296" s="18" t="s">
        <v>137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146</v>
      </c>
      <c r="BK296" s="217">
        <f>ROUND(I296*H296,2)</f>
        <v>0</v>
      </c>
      <c r="BL296" s="18" t="s">
        <v>241</v>
      </c>
      <c r="BM296" s="216" t="s">
        <v>536</v>
      </c>
    </row>
    <row r="297" s="2" customFormat="1">
      <c r="A297" s="39"/>
      <c r="B297" s="40"/>
      <c r="C297" s="41"/>
      <c r="D297" s="218" t="s">
        <v>148</v>
      </c>
      <c r="E297" s="41"/>
      <c r="F297" s="219" t="s">
        <v>537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148</v>
      </c>
      <c r="AU297" s="18" t="s">
        <v>146</v>
      </c>
    </row>
    <row r="298" s="2" customFormat="1" ht="16.5" customHeight="1">
      <c r="A298" s="39"/>
      <c r="B298" s="40"/>
      <c r="C298" s="205" t="s">
        <v>503</v>
      </c>
      <c r="D298" s="205" t="s">
        <v>140</v>
      </c>
      <c r="E298" s="206" t="s">
        <v>539</v>
      </c>
      <c r="F298" s="207" t="s">
        <v>540</v>
      </c>
      <c r="G298" s="208" t="s">
        <v>203</v>
      </c>
      <c r="H298" s="209">
        <v>50</v>
      </c>
      <c r="I298" s="210"/>
      <c r="J298" s="211">
        <f>ROUND(I298*H298,2)</f>
        <v>0</v>
      </c>
      <c r="K298" s="207" t="s">
        <v>144</v>
      </c>
      <c r="L298" s="45"/>
      <c r="M298" s="212" t="s">
        <v>19</v>
      </c>
      <c r="N298" s="213" t="s">
        <v>47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0.00027999999999999998</v>
      </c>
      <c r="T298" s="215">
        <f>S298*H298</f>
        <v>0.013999999999999999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241</v>
      </c>
      <c r="AT298" s="216" t="s">
        <v>140</v>
      </c>
      <c r="AU298" s="216" t="s">
        <v>146</v>
      </c>
      <c r="AY298" s="18" t="s">
        <v>137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146</v>
      </c>
      <c r="BK298" s="217">
        <f>ROUND(I298*H298,2)</f>
        <v>0</v>
      </c>
      <c r="BL298" s="18" t="s">
        <v>241</v>
      </c>
      <c r="BM298" s="216" t="s">
        <v>541</v>
      </c>
    </row>
    <row r="299" s="2" customFormat="1">
      <c r="A299" s="39"/>
      <c r="B299" s="40"/>
      <c r="C299" s="41"/>
      <c r="D299" s="218" t="s">
        <v>148</v>
      </c>
      <c r="E299" s="41"/>
      <c r="F299" s="219" t="s">
        <v>542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148</v>
      </c>
      <c r="AU299" s="18" t="s">
        <v>146</v>
      </c>
    </row>
    <row r="300" s="2" customFormat="1" ht="21.75" customHeight="1">
      <c r="A300" s="39"/>
      <c r="B300" s="40"/>
      <c r="C300" s="205" t="s">
        <v>508</v>
      </c>
      <c r="D300" s="205" t="s">
        <v>140</v>
      </c>
      <c r="E300" s="206" t="s">
        <v>544</v>
      </c>
      <c r="F300" s="207" t="s">
        <v>545</v>
      </c>
      <c r="G300" s="208" t="s">
        <v>203</v>
      </c>
      <c r="H300" s="209">
        <v>61.200000000000003</v>
      </c>
      <c r="I300" s="210"/>
      <c r="J300" s="211">
        <f>ROUND(I300*H300,2)</f>
        <v>0</v>
      </c>
      <c r="K300" s="207" t="s">
        <v>144</v>
      </c>
      <c r="L300" s="45"/>
      <c r="M300" s="212" t="s">
        <v>19</v>
      </c>
      <c r="N300" s="213" t="s">
        <v>47</v>
      </c>
      <c r="O300" s="85"/>
      <c r="P300" s="214">
        <f>O300*H300</f>
        <v>0</v>
      </c>
      <c r="Q300" s="214">
        <v>0.00084230000000000004</v>
      </c>
      <c r="R300" s="214">
        <f>Q300*H300</f>
        <v>0.051548760000000006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241</v>
      </c>
      <c r="AT300" s="216" t="s">
        <v>140</v>
      </c>
      <c r="AU300" s="216" t="s">
        <v>146</v>
      </c>
      <c r="AY300" s="18" t="s">
        <v>137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146</v>
      </c>
      <c r="BK300" s="217">
        <f>ROUND(I300*H300,2)</f>
        <v>0</v>
      </c>
      <c r="BL300" s="18" t="s">
        <v>241</v>
      </c>
      <c r="BM300" s="216" t="s">
        <v>546</v>
      </c>
    </row>
    <row r="301" s="2" customFormat="1">
      <c r="A301" s="39"/>
      <c r="B301" s="40"/>
      <c r="C301" s="41"/>
      <c r="D301" s="218" t="s">
        <v>148</v>
      </c>
      <c r="E301" s="41"/>
      <c r="F301" s="219" t="s">
        <v>547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148</v>
      </c>
      <c r="AU301" s="18" t="s">
        <v>146</v>
      </c>
    </row>
    <row r="302" s="2" customFormat="1" ht="21.75" customHeight="1">
      <c r="A302" s="39"/>
      <c r="B302" s="40"/>
      <c r="C302" s="205" t="s">
        <v>512</v>
      </c>
      <c r="D302" s="205" t="s">
        <v>140</v>
      </c>
      <c r="E302" s="206" t="s">
        <v>544</v>
      </c>
      <c r="F302" s="207" t="s">
        <v>545</v>
      </c>
      <c r="G302" s="208" t="s">
        <v>203</v>
      </c>
      <c r="H302" s="209">
        <v>13.970000000000001</v>
      </c>
      <c r="I302" s="210"/>
      <c r="J302" s="211">
        <f>ROUND(I302*H302,2)</f>
        <v>0</v>
      </c>
      <c r="K302" s="207" t="s">
        <v>144</v>
      </c>
      <c r="L302" s="45"/>
      <c r="M302" s="212" t="s">
        <v>19</v>
      </c>
      <c r="N302" s="213" t="s">
        <v>47</v>
      </c>
      <c r="O302" s="85"/>
      <c r="P302" s="214">
        <f>O302*H302</f>
        <v>0</v>
      </c>
      <c r="Q302" s="214">
        <v>0.00084230000000000004</v>
      </c>
      <c r="R302" s="214">
        <f>Q302*H302</f>
        <v>0.011766931000000001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241</v>
      </c>
      <c r="AT302" s="216" t="s">
        <v>140</v>
      </c>
      <c r="AU302" s="216" t="s">
        <v>146</v>
      </c>
      <c r="AY302" s="18" t="s">
        <v>137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146</v>
      </c>
      <c r="BK302" s="217">
        <f>ROUND(I302*H302,2)</f>
        <v>0</v>
      </c>
      <c r="BL302" s="18" t="s">
        <v>241</v>
      </c>
      <c r="BM302" s="216" t="s">
        <v>549</v>
      </c>
    </row>
    <row r="303" s="2" customFormat="1">
      <c r="A303" s="39"/>
      <c r="B303" s="40"/>
      <c r="C303" s="41"/>
      <c r="D303" s="218" t="s">
        <v>148</v>
      </c>
      <c r="E303" s="41"/>
      <c r="F303" s="219" t="s">
        <v>547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148</v>
      </c>
      <c r="AU303" s="18" t="s">
        <v>146</v>
      </c>
    </row>
    <row r="304" s="2" customFormat="1" ht="21.75" customHeight="1">
      <c r="A304" s="39"/>
      <c r="B304" s="40"/>
      <c r="C304" s="205" t="s">
        <v>517</v>
      </c>
      <c r="D304" s="205" t="s">
        <v>140</v>
      </c>
      <c r="E304" s="206" t="s">
        <v>551</v>
      </c>
      <c r="F304" s="207" t="s">
        <v>552</v>
      </c>
      <c r="G304" s="208" t="s">
        <v>203</v>
      </c>
      <c r="H304" s="209">
        <v>27.940000000000001</v>
      </c>
      <c r="I304" s="210"/>
      <c r="J304" s="211">
        <f>ROUND(I304*H304,2)</f>
        <v>0</v>
      </c>
      <c r="K304" s="207" t="s">
        <v>144</v>
      </c>
      <c r="L304" s="45"/>
      <c r="M304" s="212" t="s">
        <v>19</v>
      </c>
      <c r="N304" s="213" t="s">
        <v>47</v>
      </c>
      <c r="O304" s="85"/>
      <c r="P304" s="214">
        <f>O304*H304</f>
        <v>0</v>
      </c>
      <c r="Q304" s="214">
        <v>0.0011590999999999999</v>
      </c>
      <c r="R304" s="214">
        <f>Q304*H304</f>
        <v>0.032385254000000002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241</v>
      </c>
      <c r="AT304" s="216" t="s">
        <v>140</v>
      </c>
      <c r="AU304" s="216" t="s">
        <v>146</v>
      </c>
      <c r="AY304" s="18" t="s">
        <v>137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146</v>
      </c>
      <c r="BK304" s="217">
        <f>ROUND(I304*H304,2)</f>
        <v>0</v>
      </c>
      <c r="BL304" s="18" t="s">
        <v>241</v>
      </c>
      <c r="BM304" s="216" t="s">
        <v>553</v>
      </c>
    </row>
    <row r="305" s="2" customFormat="1">
      <c r="A305" s="39"/>
      <c r="B305" s="40"/>
      <c r="C305" s="41"/>
      <c r="D305" s="218" t="s">
        <v>148</v>
      </c>
      <c r="E305" s="41"/>
      <c r="F305" s="219" t="s">
        <v>554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148</v>
      </c>
      <c r="AU305" s="18" t="s">
        <v>146</v>
      </c>
    </row>
    <row r="306" s="2" customFormat="1" ht="33" customHeight="1">
      <c r="A306" s="39"/>
      <c r="B306" s="40"/>
      <c r="C306" s="205" t="s">
        <v>522</v>
      </c>
      <c r="D306" s="205" t="s">
        <v>140</v>
      </c>
      <c r="E306" s="206" t="s">
        <v>556</v>
      </c>
      <c r="F306" s="207" t="s">
        <v>557</v>
      </c>
      <c r="G306" s="208" t="s">
        <v>203</v>
      </c>
      <c r="H306" s="209">
        <v>50.689999999999998</v>
      </c>
      <c r="I306" s="210"/>
      <c r="J306" s="211">
        <f>ROUND(I306*H306,2)</f>
        <v>0</v>
      </c>
      <c r="K306" s="207" t="s">
        <v>144</v>
      </c>
      <c r="L306" s="45"/>
      <c r="M306" s="212" t="s">
        <v>19</v>
      </c>
      <c r="N306" s="213" t="s">
        <v>47</v>
      </c>
      <c r="O306" s="85"/>
      <c r="P306" s="214">
        <f>O306*H306</f>
        <v>0</v>
      </c>
      <c r="Q306" s="214">
        <v>6.7399999999999998E-05</v>
      </c>
      <c r="R306" s="214">
        <f>Q306*H306</f>
        <v>0.0034165059999999997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241</v>
      </c>
      <c r="AT306" s="216" t="s">
        <v>140</v>
      </c>
      <c r="AU306" s="216" t="s">
        <v>146</v>
      </c>
      <c r="AY306" s="18" t="s">
        <v>137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146</v>
      </c>
      <c r="BK306" s="217">
        <f>ROUND(I306*H306,2)</f>
        <v>0</v>
      </c>
      <c r="BL306" s="18" t="s">
        <v>241</v>
      </c>
      <c r="BM306" s="216" t="s">
        <v>558</v>
      </c>
    </row>
    <row r="307" s="2" customFormat="1">
      <c r="A307" s="39"/>
      <c r="B307" s="40"/>
      <c r="C307" s="41"/>
      <c r="D307" s="218" t="s">
        <v>148</v>
      </c>
      <c r="E307" s="41"/>
      <c r="F307" s="219" t="s">
        <v>559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148</v>
      </c>
      <c r="AU307" s="18" t="s">
        <v>146</v>
      </c>
    </row>
    <row r="308" s="2" customFormat="1" ht="33" customHeight="1">
      <c r="A308" s="39"/>
      <c r="B308" s="40"/>
      <c r="C308" s="205" t="s">
        <v>526</v>
      </c>
      <c r="D308" s="205" t="s">
        <v>140</v>
      </c>
      <c r="E308" s="206" t="s">
        <v>561</v>
      </c>
      <c r="F308" s="207" t="s">
        <v>562</v>
      </c>
      <c r="G308" s="208" t="s">
        <v>203</v>
      </c>
      <c r="H308" s="209">
        <v>52.420000000000002</v>
      </c>
      <c r="I308" s="210"/>
      <c r="J308" s="211">
        <f>ROUND(I308*H308,2)</f>
        <v>0</v>
      </c>
      <c r="K308" s="207" t="s">
        <v>144</v>
      </c>
      <c r="L308" s="45"/>
      <c r="M308" s="212" t="s">
        <v>19</v>
      </c>
      <c r="N308" s="213" t="s">
        <v>47</v>
      </c>
      <c r="O308" s="85"/>
      <c r="P308" s="214">
        <f>O308*H308</f>
        <v>0</v>
      </c>
      <c r="Q308" s="214">
        <v>0.00016312</v>
      </c>
      <c r="R308" s="214">
        <f>Q308*H308</f>
        <v>0.0085507503999999995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241</v>
      </c>
      <c r="AT308" s="216" t="s">
        <v>140</v>
      </c>
      <c r="AU308" s="216" t="s">
        <v>146</v>
      </c>
      <c r="AY308" s="18" t="s">
        <v>137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146</v>
      </c>
      <c r="BK308" s="217">
        <f>ROUND(I308*H308,2)</f>
        <v>0</v>
      </c>
      <c r="BL308" s="18" t="s">
        <v>241</v>
      </c>
      <c r="BM308" s="216" t="s">
        <v>563</v>
      </c>
    </row>
    <row r="309" s="2" customFormat="1">
      <c r="A309" s="39"/>
      <c r="B309" s="40"/>
      <c r="C309" s="41"/>
      <c r="D309" s="218" t="s">
        <v>148</v>
      </c>
      <c r="E309" s="41"/>
      <c r="F309" s="219" t="s">
        <v>564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148</v>
      </c>
      <c r="AU309" s="18" t="s">
        <v>146</v>
      </c>
    </row>
    <row r="310" s="2" customFormat="1" ht="16.5" customHeight="1">
      <c r="A310" s="39"/>
      <c r="B310" s="40"/>
      <c r="C310" s="205" t="s">
        <v>533</v>
      </c>
      <c r="D310" s="205" t="s">
        <v>140</v>
      </c>
      <c r="E310" s="206" t="s">
        <v>566</v>
      </c>
      <c r="F310" s="207" t="s">
        <v>567</v>
      </c>
      <c r="G310" s="208" t="s">
        <v>154</v>
      </c>
      <c r="H310" s="209">
        <v>25</v>
      </c>
      <c r="I310" s="210"/>
      <c r="J310" s="211">
        <f>ROUND(I310*H310,2)</f>
        <v>0</v>
      </c>
      <c r="K310" s="207" t="s">
        <v>144</v>
      </c>
      <c r="L310" s="45"/>
      <c r="M310" s="212" t="s">
        <v>19</v>
      </c>
      <c r="N310" s="213" t="s">
        <v>47</v>
      </c>
      <c r="O310" s="85"/>
      <c r="P310" s="214">
        <f>O310*H310</f>
        <v>0</v>
      </c>
      <c r="Q310" s="214">
        <v>0.00012557000000000001</v>
      </c>
      <c r="R310" s="214">
        <f>Q310*H310</f>
        <v>0.0031392500000000001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241</v>
      </c>
      <c r="AT310" s="216" t="s">
        <v>140</v>
      </c>
      <c r="AU310" s="216" t="s">
        <v>146</v>
      </c>
      <c r="AY310" s="18" t="s">
        <v>137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146</v>
      </c>
      <c r="BK310" s="217">
        <f>ROUND(I310*H310,2)</f>
        <v>0</v>
      </c>
      <c r="BL310" s="18" t="s">
        <v>241</v>
      </c>
      <c r="BM310" s="216" t="s">
        <v>568</v>
      </c>
    </row>
    <row r="311" s="2" customFormat="1">
      <c r="A311" s="39"/>
      <c r="B311" s="40"/>
      <c r="C311" s="41"/>
      <c r="D311" s="218" t="s">
        <v>148</v>
      </c>
      <c r="E311" s="41"/>
      <c r="F311" s="219" t="s">
        <v>569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148</v>
      </c>
      <c r="AU311" s="18" t="s">
        <v>146</v>
      </c>
    </row>
    <row r="312" s="2" customFormat="1" ht="16.5" customHeight="1">
      <c r="A312" s="39"/>
      <c r="B312" s="40"/>
      <c r="C312" s="205" t="s">
        <v>538</v>
      </c>
      <c r="D312" s="205" t="s">
        <v>140</v>
      </c>
      <c r="E312" s="206" t="s">
        <v>571</v>
      </c>
      <c r="F312" s="207" t="s">
        <v>572</v>
      </c>
      <c r="G312" s="208" t="s">
        <v>154</v>
      </c>
      <c r="H312" s="209">
        <v>15</v>
      </c>
      <c r="I312" s="210"/>
      <c r="J312" s="211">
        <f>ROUND(I312*H312,2)</f>
        <v>0</v>
      </c>
      <c r="K312" s="207" t="s">
        <v>19</v>
      </c>
      <c r="L312" s="45"/>
      <c r="M312" s="212" t="s">
        <v>19</v>
      </c>
      <c r="N312" s="213" t="s">
        <v>47</v>
      </c>
      <c r="O312" s="85"/>
      <c r="P312" s="214">
        <f>O312*H312</f>
        <v>0</v>
      </c>
      <c r="Q312" s="214">
        <v>0.00029</v>
      </c>
      <c r="R312" s="214">
        <f>Q312*H312</f>
        <v>0.0043499999999999997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241</v>
      </c>
      <c r="AT312" s="216" t="s">
        <v>140</v>
      </c>
      <c r="AU312" s="216" t="s">
        <v>146</v>
      </c>
      <c r="AY312" s="18" t="s">
        <v>137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146</v>
      </c>
      <c r="BK312" s="217">
        <f>ROUND(I312*H312,2)</f>
        <v>0</v>
      </c>
      <c r="BL312" s="18" t="s">
        <v>241</v>
      </c>
      <c r="BM312" s="216" t="s">
        <v>573</v>
      </c>
    </row>
    <row r="313" s="2" customFormat="1" ht="16.5" customHeight="1">
      <c r="A313" s="39"/>
      <c r="B313" s="40"/>
      <c r="C313" s="205" t="s">
        <v>543</v>
      </c>
      <c r="D313" s="205" t="s">
        <v>140</v>
      </c>
      <c r="E313" s="206" t="s">
        <v>575</v>
      </c>
      <c r="F313" s="207" t="s">
        <v>576</v>
      </c>
      <c r="G313" s="208" t="s">
        <v>154</v>
      </c>
      <c r="H313" s="209">
        <v>10</v>
      </c>
      <c r="I313" s="210"/>
      <c r="J313" s="211">
        <f>ROUND(I313*H313,2)</f>
        <v>0</v>
      </c>
      <c r="K313" s="207" t="s">
        <v>19</v>
      </c>
      <c r="L313" s="45"/>
      <c r="M313" s="212" t="s">
        <v>19</v>
      </c>
      <c r="N313" s="213" t="s">
        <v>47</v>
      </c>
      <c r="O313" s="85"/>
      <c r="P313" s="214">
        <f>O313*H313</f>
        <v>0</v>
      </c>
      <c r="Q313" s="214">
        <v>0.00029</v>
      </c>
      <c r="R313" s="214">
        <f>Q313*H313</f>
        <v>0.0028999999999999998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241</v>
      </c>
      <c r="AT313" s="216" t="s">
        <v>140</v>
      </c>
      <c r="AU313" s="216" t="s">
        <v>146</v>
      </c>
      <c r="AY313" s="18" t="s">
        <v>137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146</v>
      </c>
      <c r="BK313" s="217">
        <f>ROUND(I313*H313,2)</f>
        <v>0</v>
      </c>
      <c r="BL313" s="18" t="s">
        <v>241</v>
      </c>
      <c r="BM313" s="216" t="s">
        <v>577</v>
      </c>
    </row>
    <row r="314" s="2" customFormat="1" ht="21.75" customHeight="1">
      <c r="A314" s="39"/>
      <c r="B314" s="40"/>
      <c r="C314" s="205" t="s">
        <v>548</v>
      </c>
      <c r="D314" s="205" t="s">
        <v>140</v>
      </c>
      <c r="E314" s="206" t="s">
        <v>579</v>
      </c>
      <c r="F314" s="207" t="s">
        <v>580</v>
      </c>
      <c r="G314" s="208" t="s">
        <v>203</v>
      </c>
      <c r="H314" s="209">
        <v>130.11000000000001</v>
      </c>
      <c r="I314" s="210"/>
      <c r="J314" s="211">
        <f>ROUND(I314*H314,2)</f>
        <v>0</v>
      </c>
      <c r="K314" s="207" t="s">
        <v>144</v>
      </c>
      <c r="L314" s="45"/>
      <c r="M314" s="212" t="s">
        <v>19</v>
      </c>
      <c r="N314" s="213" t="s">
        <v>47</v>
      </c>
      <c r="O314" s="85"/>
      <c r="P314" s="214">
        <f>O314*H314</f>
        <v>0</v>
      </c>
      <c r="Q314" s="214">
        <v>1.0000000000000001E-05</v>
      </c>
      <c r="R314" s="214">
        <f>Q314*H314</f>
        <v>0.0013011000000000004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241</v>
      </c>
      <c r="AT314" s="216" t="s">
        <v>140</v>
      </c>
      <c r="AU314" s="216" t="s">
        <v>146</v>
      </c>
      <c r="AY314" s="18" t="s">
        <v>137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146</v>
      </c>
      <c r="BK314" s="217">
        <f>ROUND(I314*H314,2)</f>
        <v>0</v>
      </c>
      <c r="BL314" s="18" t="s">
        <v>241</v>
      </c>
      <c r="BM314" s="216" t="s">
        <v>581</v>
      </c>
    </row>
    <row r="315" s="2" customFormat="1">
      <c r="A315" s="39"/>
      <c r="B315" s="40"/>
      <c r="C315" s="41"/>
      <c r="D315" s="218" t="s">
        <v>148</v>
      </c>
      <c r="E315" s="41"/>
      <c r="F315" s="219" t="s">
        <v>582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146</v>
      </c>
    </row>
    <row r="316" s="2" customFormat="1" ht="16.5" customHeight="1">
      <c r="A316" s="39"/>
      <c r="B316" s="40"/>
      <c r="C316" s="205" t="s">
        <v>550</v>
      </c>
      <c r="D316" s="205" t="s">
        <v>140</v>
      </c>
      <c r="E316" s="206" t="s">
        <v>584</v>
      </c>
      <c r="F316" s="207" t="s">
        <v>585</v>
      </c>
      <c r="G316" s="208" t="s">
        <v>520</v>
      </c>
      <c r="H316" s="209">
        <v>20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47</v>
      </c>
      <c r="O316" s="85"/>
      <c r="P316" s="214">
        <f>O316*H316</f>
        <v>0</v>
      </c>
      <c r="Q316" s="214">
        <v>1.0000000000000001E-05</v>
      </c>
      <c r="R316" s="214">
        <f>Q316*H316</f>
        <v>0.00020000000000000001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241</v>
      </c>
      <c r="AT316" s="216" t="s">
        <v>140</v>
      </c>
      <c r="AU316" s="216" t="s">
        <v>146</v>
      </c>
      <c r="AY316" s="18" t="s">
        <v>137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146</v>
      </c>
      <c r="BK316" s="217">
        <f>ROUND(I316*H316,2)</f>
        <v>0</v>
      </c>
      <c r="BL316" s="18" t="s">
        <v>241</v>
      </c>
      <c r="BM316" s="216" t="s">
        <v>586</v>
      </c>
    </row>
    <row r="317" s="2" customFormat="1" ht="16.5" customHeight="1">
      <c r="A317" s="39"/>
      <c r="B317" s="40"/>
      <c r="C317" s="205" t="s">
        <v>555</v>
      </c>
      <c r="D317" s="205" t="s">
        <v>140</v>
      </c>
      <c r="E317" s="206" t="s">
        <v>588</v>
      </c>
      <c r="F317" s="207" t="s">
        <v>589</v>
      </c>
      <c r="G317" s="208" t="s">
        <v>154</v>
      </c>
      <c r="H317" s="209">
        <v>20</v>
      </c>
      <c r="I317" s="210"/>
      <c r="J317" s="211">
        <f>ROUND(I317*H317,2)</f>
        <v>0</v>
      </c>
      <c r="K317" s="207" t="s">
        <v>19</v>
      </c>
      <c r="L317" s="45"/>
      <c r="M317" s="212" t="s">
        <v>19</v>
      </c>
      <c r="N317" s="213" t="s">
        <v>47</v>
      </c>
      <c r="O317" s="85"/>
      <c r="P317" s="214">
        <f>O317*H317</f>
        <v>0</v>
      </c>
      <c r="Q317" s="214">
        <v>1.0000000000000001E-05</v>
      </c>
      <c r="R317" s="214">
        <f>Q317*H317</f>
        <v>0.00020000000000000001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241</v>
      </c>
      <c r="AT317" s="216" t="s">
        <v>140</v>
      </c>
      <c r="AU317" s="216" t="s">
        <v>146</v>
      </c>
      <c r="AY317" s="18" t="s">
        <v>137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146</v>
      </c>
      <c r="BK317" s="217">
        <f>ROUND(I317*H317,2)</f>
        <v>0</v>
      </c>
      <c r="BL317" s="18" t="s">
        <v>241</v>
      </c>
      <c r="BM317" s="216" t="s">
        <v>590</v>
      </c>
    </row>
    <row r="318" s="2" customFormat="1" ht="24.15" customHeight="1">
      <c r="A318" s="39"/>
      <c r="B318" s="40"/>
      <c r="C318" s="205" t="s">
        <v>560</v>
      </c>
      <c r="D318" s="205" t="s">
        <v>140</v>
      </c>
      <c r="E318" s="206" t="s">
        <v>592</v>
      </c>
      <c r="F318" s="207" t="s">
        <v>593</v>
      </c>
      <c r="G318" s="208" t="s">
        <v>285</v>
      </c>
      <c r="H318" s="209">
        <v>0.12</v>
      </c>
      <c r="I318" s="210"/>
      <c r="J318" s="211">
        <f>ROUND(I318*H318,2)</f>
        <v>0</v>
      </c>
      <c r="K318" s="207" t="s">
        <v>144</v>
      </c>
      <c r="L318" s="45"/>
      <c r="M318" s="212" t="s">
        <v>19</v>
      </c>
      <c r="N318" s="213" t="s">
        <v>47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241</v>
      </c>
      <c r="AT318" s="216" t="s">
        <v>140</v>
      </c>
      <c r="AU318" s="216" t="s">
        <v>146</v>
      </c>
      <c r="AY318" s="18" t="s">
        <v>137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146</v>
      </c>
      <c r="BK318" s="217">
        <f>ROUND(I318*H318,2)</f>
        <v>0</v>
      </c>
      <c r="BL318" s="18" t="s">
        <v>241</v>
      </c>
      <c r="BM318" s="216" t="s">
        <v>594</v>
      </c>
    </row>
    <row r="319" s="2" customFormat="1">
      <c r="A319" s="39"/>
      <c r="B319" s="40"/>
      <c r="C319" s="41"/>
      <c r="D319" s="218" t="s">
        <v>148</v>
      </c>
      <c r="E319" s="41"/>
      <c r="F319" s="219" t="s">
        <v>595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148</v>
      </c>
      <c r="AU319" s="18" t="s">
        <v>146</v>
      </c>
    </row>
    <row r="320" s="12" customFormat="1" ht="22.8" customHeight="1">
      <c r="A320" s="12"/>
      <c r="B320" s="189"/>
      <c r="C320" s="190"/>
      <c r="D320" s="191" t="s">
        <v>74</v>
      </c>
      <c r="E320" s="203" t="s">
        <v>596</v>
      </c>
      <c r="F320" s="203" t="s">
        <v>597</v>
      </c>
      <c r="G320" s="190"/>
      <c r="H320" s="190"/>
      <c r="I320" s="193"/>
      <c r="J320" s="204">
        <f>BK320</f>
        <v>0</v>
      </c>
      <c r="K320" s="190"/>
      <c r="L320" s="195"/>
      <c r="M320" s="196"/>
      <c r="N320" s="197"/>
      <c r="O320" s="197"/>
      <c r="P320" s="198">
        <f>SUM(P321:P353)</f>
        <v>0</v>
      </c>
      <c r="Q320" s="197"/>
      <c r="R320" s="198">
        <f>SUM(R321:R353)</f>
        <v>0.50647296399999997</v>
      </c>
      <c r="S320" s="197"/>
      <c r="T320" s="199">
        <f>SUM(T321:T353)</f>
        <v>0.20520000000000002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0" t="s">
        <v>146</v>
      </c>
      <c r="AT320" s="201" t="s">
        <v>74</v>
      </c>
      <c r="AU320" s="201" t="s">
        <v>83</v>
      </c>
      <c r="AY320" s="200" t="s">
        <v>137</v>
      </c>
      <c r="BK320" s="202">
        <f>SUM(BK321:BK353)</f>
        <v>0</v>
      </c>
    </row>
    <row r="321" s="2" customFormat="1" ht="16.5" customHeight="1">
      <c r="A321" s="39"/>
      <c r="B321" s="40"/>
      <c r="C321" s="205" t="s">
        <v>565</v>
      </c>
      <c r="D321" s="205" t="s">
        <v>140</v>
      </c>
      <c r="E321" s="206" t="s">
        <v>599</v>
      </c>
      <c r="F321" s="207" t="s">
        <v>600</v>
      </c>
      <c r="G321" s="208" t="s">
        <v>601</v>
      </c>
      <c r="H321" s="209">
        <v>5</v>
      </c>
      <c r="I321" s="210"/>
      <c r="J321" s="211">
        <f>ROUND(I321*H321,2)</f>
        <v>0</v>
      </c>
      <c r="K321" s="207" t="s">
        <v>144</v>
      </c>
      <c r="L321" s="45"/>
      <c r="M321" s="212" t="s">
        <v>19</v>
      </c>
      <c r="N321" s="213" t="s">
        <v>47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0.01933</v>
      </c>
      <c r="T321" s="215">
        <f>S321*H321</f>
        <v>0.09665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241</v>
      </c>
      <c r="AT321" s="216" t="s">
        <v>140</v>
      </c>
      <c r="AU321" s="216" t="s">
        <v>146</v>
      </c>
      <c r="AY321" s="18" t="s">
        <v>137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146</v>
      </c>
      <c r="BK321" s="217">
        <f>ROUND(I321*H321,2)</f>
        <v>0</v>
      </c>
      <c r="BL321" s="18" t="s">
        <v>241</v>
      </c>
      <c r="BM321" s="216" t="s">
        <v>602</v>
      </c>
    </row>
    <row r="322" s="2" customFormat="1">
      <c r="A322" s="39"/>
      <c r="B322" s="40"/>
      <c r="C322" s="41"/>
      <c r="D322" s="218" t="s">
        <v>148</v>
      </c>
      <c r="E322" s="41"/>
      <c r="F322" s="219" t="s">
        <v>603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148</v>
      </c>
      <c r="AU322" s="18" t="s">
        <v>146</v>
      </c>
    </row>
    <row r="323" s="2" customFormat="1" ht="21.75" customHeight="1">
      <c r="A323" s="39"/>
      <c r="B323" s="40"/>
      <c r="C323" s="205" t="s">
        <v>570</v>
      </c>
      <c r="D323" s="205" t="s">
        <v>140</v>
      </c>
      <c r="E323" s="206" t="s">
        <v>605</v>
      </c>
      <c r="F323" s="207" t="s">
        <v>606</v>
      </c>
      <c r="G323" s="208" t="s">
        <v>601</v>
      </c>
      <c r="H323" s="209">
        <v>5</v>
      </c>
      <c r="I323" s="210"/>
      <c r="J323" s="211">
        <f>ROUND(I323*H323,2)</f>
        <v>0</v>
      </c>
      <c r="K323" s="207" t="s">
        <v>144</v>
      </c>
      <c r="L323" s="45"/>
      <c r="M323" s="212" t="s">
        <v>19</v>
      </c>
      <c r="N323" s="213" t="s">
        <v>47</v>
      </c>
      <c r="O323" s="85"/>
      <c r="P323" s="214">
        <f>O323*H323</f>
        <v>0</v>
      </c>
      <c r="Q323" s="214">
        <v>0.016968836300000002</v>
      </c>
      <c r="R323" s="214">
        <f>Q323*H323</f>
        <v>0.084844181500000004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241</v>
      </c>
      <c r="AT323" s="216" t="s">
        <v>140</v>
      </c>
      <c r="AU323" s="216" t="s">
        <v>146</v>
      </c>
      <c r="AY323" s="18" t="s">
        <v>137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146</v>
      </c>
      <c r="BK323" s="217">
        <f>ROUND(I323*H323,2)</f>
        <v>0</v>
      </c>
      <c r="BL323" s="18" t="s">
        <v>241</v>
      </c>
      <c r="BM323" s="216" t="s">
        <v>607</v>
      </c>
    </row>
    <row r="324" s="2" customFormat="1">
      <c r="A324" s="39"/>
      <c r="B324" s="40"/>
      <c r="C324" s="41"/>
      <c r="D324" s="218" t="s">
        <v>148</v>
      </c>
      <c r="E324" s="41"/>
      <c r="F324" s="219" t="s">
        <v>608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146</v>
      </c>
    </row>
    <row r="325" s="14" customFormat="1">
      <c r="A325" s="14"/>
      <c r="B325" s="235"/>
      <c r="C325" s="236"/>
      <c r="D325" s="225" t="s">
        <v>150</v>
      </c>
      <c r="E325" s="237" t="s">
        <v>19</v>
      </c>
      <c r="F325" s="238" t="s">
        <v>609</v>
      </c>
      <c r="G325" s="236"/>
      <c r="H325" s="237" t="s">
        <v>19</v>
      </c>
      <c r="I325" s="239"/>
      <c r="J325" s="236"/>
      <c r="K325" s="236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150</v>
      </c>
      <c r="AU325" s="244" t="s">
        <v>146</v>
      </c>
      <c r="AV325" s="14" t="s">
        <v>83</v>
      </c>
      <c r="AW325" s="14" t="s">
        <v>36</v>
      </c>
      <c r="AX325" s="14" t="s">
        <v>75</v>
      </c>
      <c r="AY325" s="244" t="s">
        <v>137</v>
      </c>
    </row>
    <row r="326" s="13" customFormat="1">
      <c r="A326" s="13"/>
      <c r="B326" s="223"/>
      <c r="C326" s="224"/>
      <c r="D326" s="225" t="s">
        <v>150</v>
      </c>
      <c r="E326" s="226" t="s">
        <v>19</v>
      </c>
      <c r="F326" s="227" t="s">
        <v>168</v>
      </c>
      <c r="G326" s="224"/>
      <c r="H326" s="228">
        <v>5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150</v>
      </c>
      <c r="AU326" s="234" t="s">
        <v>146</v>
      </c>
      <c r="AV326" s="13" t="s">
        <v>146</v>
      </c>
      <c r="AW326" s="13" t="s">
        <v>36</v>
      </c>
      <c r="AX326" s="13" t="s">
        <v>83</v>
      </c>
      <c r="AY326" s="234" t="s">
        <v>137</v>
      </c>
    </row>
    <row r="327" s="2" customFormat="1" ht="16.5" customHeight="1">
      <c r="A327" s="39"/>
      <c r="B327" s="40"/>
      <c r="C327" s="205" t="s">
        <v>574</v>
      </c>
      <c r="D327" s="205" t="s">
        <v>140</v>
      </c>
      <c r="E327" s="206" t="s">
        <v>611</v>
      </c>
      <c r="F327" s="207" t="s">
        <v>612</v>
      </c>
      <c r="G327" s="208" t="s">
        <v>601</v>
      </c>
      <c r="H327" s="209">
        <v>5</v>
      </c>
      <c r="I327" s="210"/>
      <c r="J327" s="211">
        <f>ROUND(I327*H327,2)</f>
        <v>0</v>
      </c>
      <c r="K327" s="207" t="s">
        <v>144</v>
      </c>
      <c r="L327" s="45"/>
      <c r="M327" s="212" t="s">
        <v>19</v>
      </c>
      <c r="N327" s="213" t="s">
        <v>47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0.019460000000000002</v>
      </c>
      <c r="T327" s="215">
        <f>S327*H327</f>
        <v>0.097300000000000011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241</v>
      </c>
      <c r="AT327" s="216" t="s">
        <v>140</v>
      </c>
      <c r="AU327" s="216" t="s">
        <v>146</v>
      </c>
      <c r="AY327" s="18" t="s">
        <v>137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146</v>
      </c>
      <c r="BK327" s="217">
        <f>ROUND(I327*H327,2)</f>
        <v>0</v>
      </c>
      <c r="BL327" s="18" t="s">
        <v>241</v>
      </c>
      <c r="BM327" s="216" t="s">
        <v>613</v>
      </c>
    </row>
    <row r="328" s="2" customFormat="1">
      <c r="A328" s="39"/>
      <c r="B328" s="40"/>
      <c r="C328" s="41"/>
      <c r="D328" s="218" t="s">
        <v>148</v>
      </c>
      <c r="E328" s="41"/>
      <c r="F328" s="219" t="s">
        <v>614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148</v>
      </c>
      <c r="AU328" s="18" t="s">
        <v>146</v>
      </c>
    </row>
    <row r="329" s="2" customFormat="1" ht="24.15" customHeight="1">
      <c r="A329" s="39"/>
      <c r="B329" s="40"/>
      <c r="C329" s="205" t="s">
        <v>578</v>
      </c>
      <c r="D329" s="205" t="s">
        <v>140</v>
      </c>
      <c r="E329" s="206" t="s">
        <v>616</v>
      </c>
      <c r="F329" s="207" t="s">
        <v>617</v>
      </c>
      <c r="G329" s="208" t="s">
        <v>601</v>
      </c>
      <c r="H329" s="209">
        <v>5</v>
      </c>
      <c r="I329" s="210"/>
      <c r="J329" s="211">
        <f>ROUND(I329*H329,2)</f>
        <v>0</v>
      </c>
      <c r="K329" s="207" t="s">
        <v>144</v>
      </c>
      <c r="L329" s="45"/>
      <c r="M329" s="212" t="s">
        <v>19</v>
      </c>
      <c r="N329" s="213" t="s">
        <v>47</v>
      </c>
      <c r="O329" s="85"/>
      <c r="P329" s="214">
        <f>O329*H329</f>
        <v>0</v>
      </c>
      <c r="Q329" s="214">
        <v>0.019209276500000001</v>
      </c>
      <c r="R329" s="214">
        <f>Q329*H329</f>
        <v>0.096046382499999999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241</v>
      </c>
      <c r="AT329" s="216" t="s">
        <v>140</v>
      </c>
      <c r="AU329" s="216" t="s">
        <v>146</v>
      </c>
      <c r="AY329" s="18" t="s">
        <v>137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146</v>
      </c>
      <c r="BK329" s="217">
        <f>ROUND(I329*H329,2)</f>
        <v>0</v>
      </c>
      <c r="BL329" s="18" t="s">
        <v>241</v>
      </c>
      <c r="BM329" s="216" t="s">
        <v>618</v>
      </c>
    </row>
    <row r="330" s="2" customFormat="1">
      <c r="A330" s="39"/>
      <c r="B330" s="40"/>
      <c r="C330" s="41"/>
      <c r="D330" s="218" t="s">
        <v>148</v>
      </c>
      <c r="E330" s="41"/>
      <c r="F330" s="219" t="s">
        <v>619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148</v>
      </c>
      <c r="AU330" s="18" t="s">
        <v>146</v>
      </c>
    </row>
    <row r="331" s="2" customFormat="1" ht="16.5" customHeight="1">
      <c r="A331" s="39"/>
      <c r="B331" s="40"/>
      <c r="C331" s="205" t="s">
        <v>583</v>
      </c>
      <c r="D331" s="205" t="s">
        <v>140</v>
      </c>
      <c r="E331" s="206" t="s">
        <v>621</v>
      </c>
      <c r="F331" s="207" t="s">
        <v>622</v>
      </c>
      <c r="G331" s="208" t="s">
        <v>601</v>
      </c>
      <c r="H331" s="209">
        <v>5</v>
      </c>
      <c r="I331" s="210"/>
      <c r="J331" s="211">
        <f>ROUND(I331*H331,2)</f>
        <v>0</v>
      </c>
      <c r="K331" s="207" t="s">
        <v>19</v>
      </c>
      <c r="L331" s="45"/>
      <c r="M331" s="212" t="s">
        <v>19</v>
      </c>
      <c r="N331" s="213" t="s">
        <v>47</v>
      </c>
      <c r="O331" s="85"/>
      <c r="P331" s="214">
        <f>O331*H331</f>
        <v>0</v>
      </c>
      <c r="Q331" s="214">
        <v>0.01196</v>
      </c>
      <c r="R331" s="214">
        <f>Q331*H331</f>
        <v>0.059799999999999999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241</v>
      </c>
      <c r="AT331" s="216" t="s">
        <v>140</v>
      </c>
      <c r="AU331" s="216" t="s">
        <v>146</v>
      </c>
      <c r="AY331" s="18" t="s">
        <v>137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146</v>
      </c>
      <c r="BK331" s="217">
        <f>ROUND(I331*H331,2)</f>
        <v>0</v>
      </c>
      <c r="BL331" s="18" t="s">
        <v>241</v>
      </c>
      <c r="BM331" s="216" t="s">
        <v>623</v>
      </c>
    </row>
    <row r="332" s="2" customFormat="1" ht="16.5" customHeight="1">
      <c r="A332" s="39"/>
      <c r="B332" s="40"/>
      <c r="C332" s="205" t="s">
        <v>587</v>
      </c>
      <c r="D332" s="205" t="s">
        <v>140</v>
      </c>
      <c r="E332" s="206" t="s">
        <v>625</v>
      </c>
      <c r="F332" s="207" t="s">
        <v>626</v>
      </c>
      <c r="G332" s="208" t="s">
        <v>601</v>
      </c>
      <c r="H332" s="209">
        <v>5</v>
      </c>
      <c r="I332" s="210"/>
      <c r="J332" s="211">
        <f>ROUND(I332*H332,2)</f>
        <v>0</v>
      </c>
      <c r="K332" s="207" t="s">
        <v>19</v>
      </c>
      <c r="L332" s="45"/>
      <c r="M332" s="212" t="s">
        <v>19</v>
      </c>
      <c r="N332" s="213" t="s">
        <v>47</v>
      </c>
      <c r="O332" s="85"/>
      <c r="P332" s="214">
        <f>O332*H332</f>
        <v>0</v>
      </c>
      <c r="Q332" s="214">
        <v>0.01196</v>
      </c>
      <c r="R332" s="214">
        <f>Q332*H332</f>
        <v>0.059799999999999999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241</v>
      </c>
      <c r="AT332" s="216" t="s">
        <v>140</v>
      </c>
      <c r="AU332" s="216" t="s">
        <v>146</v>
      </c>
      <c r="AY332" s="18" t="s">
        <v>137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146</v>
      </c>
      <c r="BK332" s="217">
        <f>ROUND(I332*H332,2)</f>
        <v>0</v>
      </c>
      <c r="BL332" s="18" t="s">
        <v>241</v>
      </c>
      <c r="BM332" s="216" t="s">
        <v>627</v>
      </c>
    </row>
    <row r="333" s="2" customFormat="1" ht="16.5" customHeight="1">
      <c r="A333" s="39"/>
      <c r="B333" s="40"/>
      <c r="C333" s="205" t="s">
        <v>591</v>
      </c>
      <c r="D333" s="205" t="s">
        <v>140</v>
      </c>
      <c r="E333" s="206" t="s">
        <v>629</v>
      </c>
      <c r="F333" s="207" t="s">
        <v>630</v>
      </c>
      <c r="G333" s="208" t="s">
        <v>601</v>
      </c>
      <c r="H333" s="209">
        <v>5</v>
      </c>
      <c r="I333" s="210"/>
      <c r="J333" s="211">
        <f>ROUND(I333*H333,2)</f>
        <v>0</v>
      </c>
      <c r="K333" s="207" t="s">
        <v>19</v>
      </c>
      <c r="L333" s="45"/>
      <c r="M333" s="212" t="s">
        <v>19</v>
      </c>
      <c r="N333" s="213" t="s">
        <v>47</v>
      </c>
      <c r="O333" s="85"/>
      <c r="P333" s="214">
        <f>O333*H333</f>
        <v>0</v>
      </c>
      <c r="Q333" s="214">
        <v>0.01196</v>
      </c>
      <c r="R333" s="214">
        <f>Q333*H333</f>
        <v>0.059799999999999999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241</v>
      </c>
      <c r="AT333" s="216" t="s">
        <v>140</v>
      </c>
      <c r="AU333" s="216" t="s">
        <v>146</v>
      </c>
      <c r="AY333" s="18" t="s">
        <v>137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146</v>
      </c>
      <c r="BK333" s="217">
        <f>ROUND(I333*H333,2)</f>
        <v>0</v>
      </c>
      <c r="BL333" s="18" t="s">
        <v>241</v>
      </c>
      <c r="BM333" s="216" t="s">
        <v>631</v>
      </c>
    </row>
    <row r="334" s="2" customFormat="1" ht="16.5" customHeight="1">
      <c r="A334" s="39"/>
      <c r="B334" s="40"/>
      <c r="C334" s="205" t="s">
        <v>598</v>
      </c>
      <c r="D334" s="205" t="s">
        <v>140</v>
      </c>
      <c r="E334" s="206" t="s">
        <v>633</v>
      </c>
      <c r="F334" s="207" t="s">
        <v>634</v>
      </c>
      <c r="G334" s="208" t="s">
        <v>601</v>
      </c>
      <c r="H334" s="209">
        <v>5</v>
      </c>
      <c r="I334" s="210"/>
      <c r="J334" s="211">
        <f>ROUND(I334*H334,2)</f>
        <v>0</v>
      </c>
      <c r="K334" s="207" t="s">
        <v>144</v>
      </c>
      <c r="L334" s="45"/>
      <c r="M334" s="212" t="s">
        <v>19</v>
      </c>
      <c r="N334" s="213" t="s">
        <v>47</v>
      </c>
      <c r="O334" s="85"/>
      <c r="P334" s="214">
        <f>O334*H334</f>
        <v>0</v>
      </c>
      <c r="Q334" s="214">
        <v>0.00051820000000000002</v>
      </c>
      <c r="R334" s="214">
        <f>Q334*H334</f>
        <v>0.002591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241</v>
      </c>
      <c r="AT334" s="216" t="s">
        <v>140</v>
      </c>
      <c r="AU334" s="216" t="s">
        <v>146</v>
      </c>
      <c r="AY334" s="18" t="s">
        <v>137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146</v>
      </c>
      <c r="BK334" s="217">
        <f>ROUND(I334*H334,2)</f>
        <v>0</v>
      </c>
      <c r="BL334" s="18" t="s">
        <v>241</v>
      </c>
      <c r="BM334" s="216" t="s">
        <v>1397</v>
      </c>
    </row>
    <row r="335" s="2" customFormat="1">
      <c r="A335" s="39"/>
      <c r="B335" s="40"/>
      <c r="C335" s="41"/>
      <c r="D335" s="218" t="s">
        <v>148</v>
      </c>
      <c r="E335" s="41"/>
      <c r="F335" s="219" t="s">
        <v>636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148</v>
      </c>
      <c r="AU335" s="18" t="s">
        <v>146</v>
      </c>
    </row>
    <row r="336" s="2" customFormat="1" ht="16.5" customHeight="1">
      <c r="A336" s="39"/>
      <c r="B336" s="40"/>
      <c r="C336" s="205" t="s">
        <v>604</v>
      </c>
      <c r="D336" s="205" t="s">
        <v>140</v>
      </c>
      <c r="E336" s="206" t="s">
        <v>638</v>
      </c>
      <c r="F336" s="207" t="s">
        <v>639</v>
      </c>
      <c r="G336" s="208" t="s">
        <v>601</v>
      </c>
      <c r="H336" s="209">
        <v>5</v>
      </c>
      <c r="I336" s="210"/>
      <c r="J336" s="211">
        <f>ROUND(I336*H336,2)</f>
        <v>0</v>
      </c>
      <c r="K336" s="207" t="s">
        <v>144</v>
      </c>
      <c r="L336" s="45"/>
      <c r="M336" s="212" t="s">
        <v>19</v>
      </c>
      <c r="N336" s="213" t="s">
        <v>47</v>
      </c>
      <c r="O336" s="85"/>
      <c r="P336" s="214">
        <f>O336*H336</f>
        <v>0</v>
      </c>
      <c r="Q336" s="214">
        <v>0.0030000000000000001</v>
      </c>
      <c r="R336" s="214">
        <f>Q336*H336</f>
        <v>0.014999999999999999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241</v>
      </c>
      <c r="AT336" s="216" t="s">
        <v>140</v>
      </c>
      <c r="AU336" s="216" t="s">
        <v>146</v>
      </c>
      <c r="AY336" s="18" t="s">
        <v>137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146</v>
      </c>
      <c r="BK336" s="217">
        <f>ROUND(I336*H336,2)</f>
        <v>0</v>
      </c>
      <c r="BL336" s="18" t="s">
        <v>241</v>
      </c>
      <c r="BM336" s="216" t="s">
        <v>1398</v>
      </c>
    </row>
    <row r="337" s="2" customFormat="1">
      <c r="A337" s="39"/>
      <c r="B337" s="40"/>
      <c r="C337" s="41"/>
      <c r="D337" s="218" t="s">
        <v>148</v>
      </c>
      <c r="E337" s="41"/>
      <c r="F337" s="219" t="s">
        <v>641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148</v>
      </c>
      <c r="AU337" s="18" t="s">
        <v>146</v>
      </c>
    </row>
    <row r="338" s="2" customFormat="1" ht="16.5" customHeight="1">
      <c r="A338" s="39"/>
      <c r="B338" s="40"/>
      <c r="C338" s="205" t="s">
        <v>610</v>
      </c>
      <c r="D338" s="205" t="s">
        <v>140</v>
      </c>
      <c r="E338" s="206" t="s">
        <v>643</v>
      </c>
      <c r="F338" s="207" t="s">
        <v>644</v>
      </c>
      <c r="G338" s="208" t="s">
        <v>601</v>
      </c>
      <c r="H338" s="209">
        <v>15</v>
      </c>
      <c r="I338" s="210"/>
      <c r="J338" s="211">
        <f>ROUND(I338*H338,2)</f>
        <v>0</v>
      </c>
      <c r="K338" s="207" t="s">
        <v>19</v>
      </c>
      <c r="L338" s="45"/>
      <c r="M338" s="212" t="s">
        <v>19</v>
      </c>
      <c r="N338" s="213" t="s">
        <v>47</v>
      </c>
      <c r="O338" s="85"/>
      <c r="P338" s="214">
        <f>O338*H338</f>
        <v>0</v>
      </c>
      <c r="Q338" s="214">
        <v>0.0011000000000000001</v>
      </c>
      <c r="R338" s="214">
        <f>Q338*H338</f>
        <v>0.016500000000000001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241</v>
      </c>
      <c r="AT338" s="216" t="s">
        <v>140</v>
      </c>
      <c r="AU338" s="216" t="s">
        <v>146</v>
      </c>
      <c r="AY338" s="18" t="s">
        <v>137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146</v>
      </c>
      <c r="BK338" s="217">
        <f>ROUND(I338*H338,2)</f>
        <v>0</v>
      </c>
      <c r="BL338" s="18" t="s">
        <v>241</v>
      </c>
      <c r="BM338" s="216" t="s">
        <v>1399</v>
      </c>
    </row>
    <row r="339" s="2" customFormat="1" ht="16.5" customHeight="1">
      <c r="A339" s="39"/>
      <c r="B339" s="40"/>
      <c r="C339" s="205" t="s">
        <v>615</v>
      </c>
      <c r="D339" s="205" t="s">
        <v>140</v>
      </c>
      <c r="E339" s="206" t="s">
        <v>647</v>
      </c>
      <c r="F339" s="207" t="s">
        <v>648</v>
      </c>
      <c r="G339" s="208" t="s">
        <v>601</v>
      </c>
      <c r="H339" s="209">
        <v>5</v>
      </c>
      <c r="I339" s="210"/>
      <c r="J339" s="211">
        <f>ROUND(I339*H339,2)</f>
        <v>0</v>
      </c>
      <c r="K339" s="207" t="s">
        <v>19</v>
      </c>
      <c r="L339" s="45"/>
      <c r="M339" s="212" t="s">
        <v>19</v>
      </c>
      <c r="N339" s="213" t="s">
        <v>47</v>
      </c>
      <c r="O339" s="85"/>
      <c r="P339" s="214">
        <f>O339*H339</f>
        <v>0</v>
      </c>
      <c r="Q339" s="214">
        <v>0.0011000000000000001</v>
      </c>
      <c r="R339" s="214">
        <f>Q339*H339</f>
        <v>0.0055000000000000005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241</v>
      </c>
      <c r="AT339" s="216" t="s">
        <v>140</v>
      </c>
      <c r="AU339" s="216" t="s">
        <v>146</v>
      </c>
      <c r="AY339" s="18" t="s">
        <v>137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146</v>
      </c>
      <c r="BK339" s="217">
        <f>ROUND(I339*H339,2)</f>
        <v>0</v>
      </c>
      <c r="BL339" s="18" t="s">
        <v>241</v>
      </c>
      <c r="BM339" s="216" t="s">
        <v>1400</v>
      </c>
    </row>
    <row r="340" s="2" customFormat="1" ht="16.5" customHeight="1">
      <c r="A340" s="39"/>
      <c r="B340" s="40"/>
      <c r="C340" s="205" t="s">
        <v>620</v>
      </c>
      <c r="D340" s="205" t="s">
        <v>140</v>
      </c>
      <c r="E340" s="206" t="s">
        <v>651</v>
      </c>
      <c r="F340" s="207" t="s">
        <v>652</v>
      </c>
      <c r="G340" s="208" t="s">
        <v>154</v>
      </c>
      <c r="H340" s="209">
        <v>5</v>
      </c>
      <c r="I340" s="210"/>
      <c r="J340" s="211">
        <f>ROUND(I340*H340,2)</f>
        <v>0</v>
      </c>
      <c r="K340" s="207" t="s">
        <v>19</v>
      </c>
      <c r="L340" s="45"/>
      <c r="M340" s="212" t="s">
        <v>19</v>
      </c>
      <c r="N340" s="213" t="s">
        <v>47</v>
      </c>
      <c r="O340" s="85"/>
      <c r="P340" s="214">
        <f>O340*H340</f>
        <v>0</v>
      </c>
      <c r="Q340" s="214">
        <v>0.0147</v>
      </c>
      <c r="R340" s="214">
        <f>Q340*H340</f>
        <v>0.073499999999999996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241</v>
      </c>
      <c r="AT340" s="216" t="s">
        <v>140</v>
      </c>
      <c r="AU340" s="216" t="s">
        <v>146</v>
      </c>
      <c r="AY340" s="18" t="s">
        <v>137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146</v>
      </c>
      <c r="BK340" s="217">
        <f>ROUND(I340*H340,2)</f>
        <v>0</v>
      </c>
      <c r="BL340" s="18" t="s">
        <v>241</v>
      </c>
      <c r="BM340" s="216" t="s">
        <v>653</v>
      </c>
    </row>
    <row r="341" s="2" customFormat="1" ht="16.5" customHeight="1">
      <c r="A341" s="39"/>
      <c r="B341" s="40"/>
      <c r="C341" s="205" t="s">
        <v>624</v>
      </c>
      <c r="D341" s="205" t="s">
        <v>140</v>
      </c>
      <c r="E341" s="206" t="s">
        <v>655</v>
      </c>
      <c r="F341" s="207" t="s">
        <v>656</v>
      </c>
      <c r="G341" s="208" t="s">
        <v>154</v>
      </c>
      <c r="H341" s="209">
        <v>1</v>
      </c>
      <c r="I341" s="210"/>
      <c r="J341" s="211">
        <f>ROUND(I341*H341,2)</f>
        <v>0</v>
      </c>
      <c r="K341" s="207" t="s">
        <v>19</v>
      </c>
      <c r="L341" s="45"/>
      <c r="M341" s="212" t="s">
        <v>19</v>
      </c>
      <c r="N341" s="213" t="s">
        <v>47</v>
      </c>
      <c r="O341" s="85"/>
      <c r="P341" s="214">
        <f>O341*H341</f>
        <v>0</v>
      </c>
      <c r="Q341" s="214">
        <v>0.0147</v>
      </c>
      <c r="R341" s="214">
        <f>Q341*H341</f>
        <v>0.0147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241</v>
      </c>
      <c r="AT341" s="216" t="s">
        <v>140</v>
      </c>
      <c r="AU341" s="216" t="s">
        <v>146</v>
      </c>
      <c r="AY341" s="18" t="s">
        <v>137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146</v>
      </c>
      <c r="BK341" s="217">
        <f>ROUND(I341*H341,2)</f>
        <v>0</v>
      </c>
      <c r="BL341" s="18" t="s">
        <v>241</v>
      </c>
      <c r="BM341" s="216" t="s">
        <v>657</v>
      </c>
    </row>
    <row r="342" s="2" customFormat="1" ht="16.5" customHeight="1">
      <c r="A342" s="39"/>
      <c r="B342" s="40"/>
      <c r="C342" s="205" t="s">
        <v>628</v>
      </c>
      <c r="D342" s="205" t="s">
        <v>140</v>
      </c>
      <c r="E342" s="206" t="s">
        <v>659</v>
      </c>
      <c r="F342" s="207" t="s">
        <v>660</v>
      </c>
      <c r="G342" s="208" t="s">
        <v>601</v>
      </c>
      <c r="H342" s="209">
        <v>5</v>
      </c>
      <c r="I342" s="210"/>
      <c r="J342" s="211">
        <f>ROUND(I342*H342,2)</f>
        <v>0</v>
      </c>
      <c r="K342" s="207" t="s">
        <v>144</v>
      </c>
      <c r="L342" s="45"/>
      <c r="M342" s="212" t="s">
        <v>19</v>
      </c>
      <c r="N342" s="213" t="s">
        <v>47</v>
      </c>
      <c r="O342" s="85"/>
      <c r="P342" s="214">
        <f>O342*H342</f>
        <v>0</v>
      </c>
      <c r="Q342" s="214">
        <v>0.00183914</v>
      </c>
      <c r="R342" s="214">
        <f>Q342*H342</f>
        <v>0.0091956999999999994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241</v>
      </c>
      <c r="AT342" s="216" t="s">
        <v>140</v>
      </c>
      <c r="AU342" s="216" t="s">
        <v>146</v>
      </c>
      <c r="AY342" s="18" t="s">
        <v>137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146</v>
      </c>
      <c r="BK342" s="217">
        <f>ROUND(I342*H342,2)</f>
        <v>0</v>
      </c>
      <c r="BL342" s="18" t="s">
        <v>241</v>
      </c>
      <c r="BM342" s="216" t="s">
        <v>661</v>
      </c>
    </row>
    <row r="343" s="2" customFormat="1">
      <c r="A343" s="39"/>
      <c r="B343" s="40"/>
      <c r="C343" s="41"/>
      <c r="D343" s="218" t="s">
        <v>148</v>
      </c>
      <c r="E343" s="41"/>
      <c r="F343" s="219" t="s">
        <v>662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148</v>
      </c>
      <c r="AU343" s="18" t="s">
        <v>146</v>
      </c>
    </row>
    <row r="344" s="14" customFormat="1">
      <c r="A344" s="14"/>
      <c r="B344" s="235"/>
      <c r="C344" s="236"/>
      <c r="D344" s="225" t="s">
        <v>150</v>
      </c>
      <c r="E344" s="237" t="s">
        <v>19</v>
      </c>
      <c r="F344" s="238" t="s">
        <v>663</v>
      </c>
      <c r="G344" s="236"/>
      <c r="H344" s="237" t="s">
        <v>19</v>
      </c>
      <c r="I344" s="239"/>
      <c r="J344" s="236"/>
      <c r="K344" s="236"/>
      <c r="L344" s="240"/>
      <c r="M344" s="241"/>
      <c r="N344" s="242"/>
      <c r="O344" s="242"/>
      <c r="P344" s="242"/>
      <c r="Q344" s="242"/>
      <c r="R344" s="242"/>
      <c r="S344" s="242"/>
      <c r="T344" s="24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4" t="s">
        <v>150</v>
      </c>
      <c r="AU344" s="244" t="s">
        <v>146</v>
      </c>
      <c r="AV344" s="14" t="s">
        <v>83</v>
      </c>
      <c r="AW344" s="14" t="s">
        <v>36</v>
      </c>
      <c r="AX344" s="14" t="s">
        <v>75</v>
      </c>
      <c r="AY344" s="244" t="s">
        <v>137</v>
      </c>
    </row>
    <row r="345" s="13" customFormat="1">
      <c r="A345" s="13"/>
      <c r="B345" s="223"/>
      <c r="C345" s="224"/>
      <c r="D345" s="225" t="s">
        <v>150</v>
      </c>
      <c r="E345" s="226" t="s">
        <v>19</v>
      </c>
      <c r="F345" s="227" t="s">
        <v>168</v>
      </c>
      <c r="G345" s="224"/>
      <c r="H345" s="228">
        <v>5</v>
      </c>
      <c r="I345" s="229"/>
      <c r="J345" s="224"/>
      <c r="K345" s="224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150</v>
      </c>
      <c r="AU345" s="234" t="s">
        <v>146</v>
      </c>
      <c r="AV345" s="13" t="s">
        <v>146</v>
      </c>
      <c r="AW345" s="13" t="s">
        <v>36</v>
      </c>
      <c r="AX345" s="13" t="s">
        <v>83</v>
      </c>
      <c r="AY345" s="234" t="s">
        <v>137</v>
      </c>
    </row>
    <row r="346" s="2" customFormat="1" ht="16.5" customHeight="1">
      <c r="A346" s="39"/>
      <c r="B346" s="40"/>
      <c r="C346" s="205" t="s">
        <v>1401</v>
      </c>
      <c r="D346" s="205" t="s">
        <v>140</v>
      </c>
      <c r="E346" s="206" t="s">
        <v>665</v>
      </c>
      <c r="F346" s="207" t="s">
        <v>666</v>
      </c>
      <c r="G346" s="208" t="s">
        <v>154</v>
      </c>
      <c r="H346" s="209">
        <v>5</v>
      </c>
      <c r="I346" s="210"/>
      <c r="J346" s="211">
        <f>ROUND(I346*H346,2)</f>
        <v>0</v>
      </c>
      <c r="K346" s="207" t="s">
        <v>144</v>
      </c>
      <c r="L346" s="45"/>
      <c r="M346" s="212" t="s">
        <v>19</v>
      </c>
      <c r="N346" s="213" t="s">
        <v>47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0.0022499999999999998</v>
      </c>
      <c r="T346" s="215">
        <f>S346*H346</f>
        <v>0.01125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241</v>
      </c>
      <c r="AT346" s="216" t="s">
        <v>140</v>
      </c>
      <c r="AU346" s="216" t="s">
        <v>146</v>
      </c>
      <c r="AY346" s="18" t="s">
        <v>137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146</v>
      </c>
      <c r="BK346" s="217">
        <f>ROUND(I346*H346,2)</f>
        <v>0</v>
      </c>
      <c r="BL346" s="18" t="s">
        <v>241</v>
      </c>
      <c r="BM346" s="216" t="s">
        <v>667</v>
      </c>
    </row>
    <row r="347" s="2" customFormat="1">
      <c r="A347" s="39"/>
      <c r="B347" s="40"/>
      <c r="C347" s="41"/>
      <c r="D347" s="218" t="s">
        <v>148</v>
      </c>
      <c r="E347" s="41"/>
      <c r="F347" s="219" t="s">
        <v>668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148</v>
      </c>
      <c r="AU347" s="18" t="s">
        <v>146</v>
      </c>
    </row>
    <row r="348" s="2" customFormat="1" ht="16.5" customHeight="1">
      <c r="A348" s="39"/>
      <c r="B348" s="40"/>
      <c r="C348" s="205" t="s">
        <v>632</v>
      </c>
      <c r="D348" s="205" t="s">
        <v>140</v>
      </c>
      <c r="E348" s="206" t="s">
        <v>670</v>
      </c>
      <c r="F348" s="207" t="s">
        <v>671</v>
      </c>
      <c r="G348" s="208" t="s">
        <v>601</v>
      </c>
      <c r="H348" s="209">
        <v>5</v>
      </c>
      <c r="I348" s="210"/>
      <c r="J348" s="211">
        <f>ROUND(I348*H348,2)</f>
        <v>0</v>
      </c>
      <c r="K348" s="207" t="s">
        <v>144</v>
      </c>
      <c r="L348" s="45"/>
      <c r="M348" s="212" t="s">
        <v>19</v>
      </c>
      <c r="N348" s="213" t="s">
        <v>47</v>
      </c>
      <c r="O348" s="85"/>
      <c r="P348" s="214">
        <f>O348*H348</f>
        <v>0</v>
      </c>
      <c r="Q348" s="214">
        <v>0.00183914</v>
      </c>
      <c r="R348" s="214">
        <f>Q348*H348</f>
        <v>0.0091956999999999994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241</v>
      </c>
      <c r="AT348" s="216" t="s">
        <v>140</v>
      </c>
      <c r="AU348" s="216" t="s">
        <v>146</v>
      </c>
      <c r="AY348" s="18" t="s">
        <v>137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146</v>
      </c>
      <c r="BK348" s="217">
        <f>ROUND(I348*H348,2)</f>
        <v>0</v>
      </c>
      <c r="BL348" s="18" t="s">
        <v>241</v>
      </c>
      <c r="BM348" s="216" t="s">
        <v>672</v>
      </c>
    </row>
    <row r="349" s="2" customFormat="1">
      <c r="A349" s="39"/>
      <c r="B349" s="40"/>
      <c r="C349" s="41"/>
      <c r="D349" s="218" t="s">
        <v>148</v>
      </c>
      <c r="E349" s="41"/>
      <c r="F349" s="219" t="s">
        <v>673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148</v>
      </c>
      <c r="AU349" s="18" t="s">
        <v>146</v>
      </c>
    </row>
    <row r="350" s="14" customFormat="1">
      <c r="A350" s="14"/>
      <c r="B350" s="235"/>
      <c r="C350" s="236"/>
      <c r="D350" s="225" t="s">
        <v>150</v>
      </c>
      <c r="E350" s="237" t="s">
        <v>19</v>
      </c>
      <c r="F350" s="238" t="s">
        <v>674</v>
      </c>
      <c r="G350" s="236"/>
      <c r="H350" s="237" t="s">
        <v>19</v>
      </c>
      <c r="I350" s="239"/>
      <c r="J350" s="236"/>
      <c r="K350" s="236"/>
      <c r="L350" s="240"/>
      <c r="M350" s="241"/>
      <c r="N350" s="242"/>
      <c r="O350" s="242"/>
      <c r="P350" s="242"/>
      <c r="Q350" s="242"/>
      <c r="R350" s="242"/>
      <c r="S350" s="242"/>
      <c r="T350" s="24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4" t="s">
        <v>150</v>
      </c>
      <c r="AU350" s="244" t="s">
        <v>146</v>
      </c>
      <c r="AV350" s="14" t="s">
        <v>83</v>
      </c>
      <c r="AW350" s="14" t="s">
        <v>36</v>
      </c>
      <c r="AX350" s="14" t="s">
        <v>75</v>
      </c>
      <c r="AY350" s="244" t="s">
        <v>137</v>
      </c>
    </row>
    <row r="351" s="13" customFormat="1">
      <c r="A351" s="13"/>
      <c r="B351" s="223"/>
      <c r="C351" s="224"/>
      <c r="D351" s="225" t="s">
        <v>150</v>
      </c>
      <c r="E351" s="226" t="s">
        <v>19</v>
      </c>
      <c r="F351" s="227" t="s">
        <v>168</v>
      </c>
      <c r="G351" s="224"/>
      <c r="H351" s="228">
        <v>5</v>
      </c>
      <c r="I351" s="229"/>
      <c r="J351" s="224"/>
      <c r="K351" s="224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150</v>
      </c>
      <c r="AU351" s="234" t="s">
        <v>146</v>
      </c>
      <c r="AV351" s="13" t="s">
        <v>146</v>
      </c>
      <c r="AW351" s="13" t="s">
        <v>36</v>
      </c>
      <c r="AX351" s="13" t="s">
        <v>83</v>
      </c>
      <c r="AY351" s="234" t="s">
        <v>137</v>
      </c>
    </row>
    <row r="352" s="2" customFormat="1" ht="24.15" customHeight="1">
      <c r="A352" s="39"/>
      <c r="B352" s="40"/>
      <c r="C352" s="205" t="s">
        <v>637</v>
      </c>
      <c r="D352" s="205" t="s">
        <v>140</v>
      </c>
      <c r="E352" s="206" t="s">
        <v>676</v>
      </c>
      <c r="F352" s="207" t="s">
        <v>677</v>
      </c>
      <c r="G352" s="208" t="s">
        <v>285</v>
      </c>
      <c r="H352" s="209">
        <v>0.50600000000000001</v>
      </c>
      <c r="I352" s="210"/>
      <c r="J352" s="211">
        <f>ROUND(I352*H352,2)</f>
        <v>0</v>
      </c>
      <c r="K352" s="207" t="s">
        <v>144</v>
      </c>
      <c r="L352" s="45"/>
      <c r="M352" s="212" t="s">
        <v>19</v>
      </c>
      <c r="N352" s="213" t="s">
        <v>47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241</v>
      </c>
      <c r="AT352" s="216" t="s">
        <v>140</v>
      </c>
      <c r="AU352" s="216" t="s">
        <v>146</v>
      </c>
      <c r="AY352" s="18" t="s">
        <v>137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146</v>
      </c>
      <c r="BK352" s="217">
        <f>ROUND(I352*H352,2)</f>
        <v>0</v>
      </c>
      <c r="BL352" s="18" t="s">
        <v>241</v>
      </c>
      <c r="BM352" s="216" t="s">
        <v>678</v>
      </c>
    </row>
    <row r="353" s="2" customFormat="1">
      <c r="A353" s="39"/>
      <c r="B353" s="40"/>
      <c r="C353" s="41"/>
      <c r="D353" s="218" t="s">
        <v>148</v>
      </c>
      <c r="E353" s="41"/>
      <c r="F353" s="219" t="s">
        <v>679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148</v>
      </c>
      <c r="AU353" s="18" t="s">
        <v>146</v>
      </c>
    </row>
    <row r="354" s="12" customFormat="1" ht="22.8" customHeight="1">
      <c r="A354" s="12"/>
      <c r="B354" s="189"/>
      <c r="C354" s="190"/>
      <c r="D354" s="191" t="s">
        <v>74</v>
      </c>
      <c r="E354" s="203" t="s">
        <v>680</v>
      </c>
      <c r="F354" s="203" t="s">
        <v>681</v>
      </c>
      <c r="G354" s="190"/>
      <c r="H354" s="190"/>
      <c r="I354" s="193"/>
      <c r="J354" s="204">
        <f>BK354</f>
        <v>0</v>
      </c>
      <c r="K354" s="190"/>
      <c r="L354" s="195"/>
      <c r="M354" s="196"/>
      <c r="N354" s="197"/>
      <c r="O354" s="197"/>
      <c r="P354" s="198">
        <f>SUM(P355:P358)</f>
        <v>0</v>
      </c>
      <c r="Q354" s="197"/>
      <c r="R354" s="198">
        <f>SUM(R355:R358)</f>
        <v>0.045999999999999999</v>
      </c>
      <c r="S354" s="197"/>
      <c r="T354" s="199">
        <f>SUM(T355:T358)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0" t="s">
        <v>146</v>
      </c>
      <c r="AT354" s="201" t="s">
        <v>74</v>
      </c>
      <c r="AU354" s="201" t="s">
        <v>83</v>
      </c>
      <c r="AY354" s="200" t="s">
        <v>137</v>
      </c>
      <c r="BK354" s="202">
        <f>SUM(BK355:BK358)</f>
        <v>0</v>
      </c>
    </row>
    <row r="355" s="2" customFormat="1" ht="24.15" customHeight="1">
      <c r="A355" s="39"/>
      <c r="B355" s="40"/>
      <c r="C355" s="205" t="s">
        <v>642</v>
      </c>
      <c r="D355" s="205" t="s">
        <v>140</v>
      </c>
      <c r="E355" s="206" t="s">
        <v>683</v>
      </c>
      <c r="F355" s="207" t="s">
        <v>684</v>
      </c>
      <c r="G355" s="208" t="s">
        <v>601</v>
      </c>
      <c r="H355" s="209">
        <v>5</v>
      </c>
      <c r="I355" s="210"/>
      <c r="J355" s="211">
        <f>ROUND(I355*H355,2)</f>
        <v>0</v>
      </c>
      <c r="K355" s="207" t="s">
        <v>144</v>
      </c>
      <c r="L355" s="45"/>
      <c r="M355" s="212" t="s">
        <v>19</v>
      </c>
      <c r="N355" s="213" t="s">
        <v>47</v>
      </c>
      <c r="O355" s="85"/>
      <c r="P355" s="214">
        <f>O355*H355</f>
        <v>0</v>
      </c>
      <c r="Q355" s="214">
        <v>0.0091999999999999998</v>
      </c>
      <c r="R355" s="214">
        <f>Q355*H355</f>
        <v>0.045999999999999999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241</v>
      </c>
      <c r="AT355" s="216" t="s">
        <v>140</v>
      </c>
      <c r="AU355" s="216" t="s">
        <v>146</v>
      </c>
      <c r="AY355" s="18" t="s">
        <v>137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146</v>
      </c>
      <c r="BK355" s="217">
        <f>ROUND(I355*H355,2)</f>
        <v>0</v>
      </c>
      <c r="BL355" s="18" t="s">
        <v>241</v>
      </c>
      <c r="BM355" s="216" t="s">
        <v>685</v>
      </c>
    </row>
    <row r="356" s="2" customFormat="1">
      <c r="A356" s="39"/>
      <c r="B356" s="40"/>
      <c r="C356" s="41"/>
      <c r="D356" s="218" t="s">
        <v>148</v>
      </c>
      <c r="E356" s="41"/>
      <c r="F356" s="219" t="s">
        <v>686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148</v>
      </c>
      <c r="AU356" s="18" t="s">
        <v>146</v>
      </c>
    </row>
    <row r="357" s="2" customFormat="1" ht="24.15" customHeight="1">
      <c r="A357" s="39"/>
      <c r="B357" s="40"/>
      <c r="C357" s="205" t="s">
        <v>646</v>
      </c>
      <c r="D357" s="205" t="s">
        <v>140</v>
      </c>
      <c r="E357" s="206" t="s">
        <v>688</v>
      </c>
      <c r="F357" s="207" t="s">
        <v>689</v>
      </c>
      <c r="G357" s="208" t="s">
        <v>285</v>
      </c>
      <c r="H357" s="209">
        <v>0.045999999999999999</v>
      </c>
      <c r="I357" s="210"/>
      <c r="J357" s="211">
        <f>ROUND(I357*H357,2)</f>
        <v>0</v>
      </c>
      <c r="K357" s="207" t="s">
        <v>144</v>
      </c>
      <c r="L357" s="45"/>
      <c r="M357" s="212" t="s">
        <v>19</v>
      </c>
      <c r="N357" s="213" t="s">
        <v>47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241</v>
      </c>
      <c r="AT357" s="216" t="s">
        <v>140</v>
      </c>
      <c r="AU357" s="216" t="s">
        <v>146</v>
      </c>
      <c r="AY357" s="18" t="s">
        <v>137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146</v>
      </c>
      <c r="BK357" s="217">
        <f>ROUND(I357*H357,2)</f>
        <v>0</v>
      </c>
      <c r="BL357" s="18" t="s">
        <v>241</v>
      </c>
      <c r="BM357" s="216" t="s">
        <v>690</v>
      </c>
    </row>
    <row r="358" s="2" customFormat="1">
      <c r="A358" s="39"/>
      <c r="B358" s="40"/>
      <c r="C358" s="41"/>
      <c r="D358" s="218" t="s">
        <v>148</v>
      </c>
      <c r="E358" s="41"/>
      <c r="F358" s="219" t="s">
        <v>691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148</v>
      </c>
      <c r="AU358" s="18" t="s">
        <v>146</v>
      </c>
    </row>
    <row r="359" s="12" customFormat="1" ht="22.8" customHeight="1">
      <c r="A359" s="12"/>
      <c r="B359" s="189"/>
      <c r="C359" s="190"/>
      <c r="D359" s="191" t="s">
        <v>74</v>
      </c>
      <c r="E359" s="203" t="s">
        <v>692</v>
      </c>
      <c r="F359" s="203" t="s">
        <v>693</v>
      </c>
      <c r="G359" s="190"/>
      <c r="H359" s="190"/>
      <c r="I359" s="193"/>
      <c r="J359" s="204">
        <f>BK359</f>
        <v>0</v>
      </c>
      <c r="K359" s="190"/>
      <c r="L359" s="195"/>
      <c r="M359" s="196"/>
      <c r="N359" s="197"/>
      <c r="O359" s="197"/>
      <c r="P359" s="198">
        <f>SUM(P360:P374)</f>
        <v>0</v>
      </c>
      <c r="Q359" s="197"/>
      <c r="R359" s="198">
        <f>SUM(R360:R374)</f>
        <v>0.073630684000000002</v>
      </c>
      <c r="S359" s="197"/>
      <c r="T359" s="199">
        <f>SUM(T360:T374)</f>
        <v>0.16555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0" t="s">
        <v>146</v>
      </c>
      <c r="AT359" s="201" t="s">
        <v>74</v>
      </c>
      <c r="AU359" s="201" t="s">
        <v>83</v>
      </c>
      <c r="AY359" s="200" t="s">
        <v>137</v>
      </c>
      <c r="BK359" s="202">
        <f>SUM(BK360:BK374)</f>
        <v>0</v>
      </c>
    </row>
    <row r="360" s="2" customFormat="1" ht="16.5" customHeight="1">
      <c r="A360" s="39"/>
      <c r="B360" s="40"/>
      <c r="C360" s="205" t="s">
        <v>650</v>
      </c>
      <c r="D360" s="205" t="s">
        <v>140</v>
      </c>
      <c r="E360" s="206" t="s">
        <v>695</v>
      </c>
      <c r="F360" s="207" t="s">
        <v>696</v>
      </c>
      <c r="G360" s="208" t="s">
        <v>203</v>
      </c>
      <c r="H360" s="209">
        <v>35</v>
      </c>
      <c r="I360" s="210"/>
      <c r="J360" s="211">
        <f>ROUND(I360*H360,2)</f>
        <v>0</v>
      </c>
      <c r="K360" s="207" t="s">
        <v>144</v>
      </c>
      <c r="L360" s="45"/>
      <c r="M360" s="212" t="s">
        <v>19</v>
      </c>
      <c r="N360" s="213" t="s">
        <v>47</v>
      </c>
      <c r="O360" s="85"/>
      <c r="P360" s="214">
        <f>O360*H360</f>
        <v>0</v>
      </c>
      <c r="Q360" s="214">
        <v>5.1999999999999997E-05</v>
      </c>
      <c r="R360" s="214">
        <f>Q360*H360</f>
        <v>0.0018199999999999998</v>
      </c>
      <c r="S360" s="214">
        <v>0.0047299999999999998</v>
      </c>
      <c r="T360" s="215">
        <f>S360*H360</f>
        <v>0.16555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241</v>
      </c>
      <c r="AT360" s="216" t="s">
        <v>140</v>
      </c>
      <c r="AU360" s="216" t="s">
        <v>146</v>
      </c>
      <c r="AY360" s="18" t="s">
        <v>137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146</v>
      </c>
      <c r="BK360" s="217">
        <f>ROUND(I360*H360,2)</f>
        <v>0</v>
      </c>
      <c r="BL360" s="18" t="s">
        <v>241</v>
      </c>
      <c r="BM360" s="216" t="s">
        <v>697</v>
      </c>
    </row>
    <row r="361" s="2" customFormat="1">
      <c r="A361" s="39"/>
      <c r="B361" s="40"/>
      <c r="C361" s="41"/>
      <c r="D361" s="218" t="s">
        <v>148</v>
      </c>
      <c r="E361" s="41"/>
      <c r="F361" s="219" t="s">
        <v>698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148</v>
      </c>
      <c r="AU361" s="18" t="s">
        <v>146</v>
      </c>
    </row>
    <row r="362" s="2" customFormat="1" ht="16.5" customHeight="1">
      <c r="A362" s="39"/>
      <c r="B362" s="40"/>
      <c r="C362" s="205" t="s">
        <v>654</v>
      </c>
      <c r="D362" s="205" t="s">
        <v>140</v>
      </c>
      <c r="E362" s="206" t="s">
        <v>700</v>
      </c>
      <c r="F362" s="207" t="s">
        <v>701</v>
      </c>
      <c r="G362" s="208" t="s">
        <v>203</v>
      </c>
      <c r="H362" s="209">
        <v>74.400000000000006</v>
      </c>
      <c r="I362" s="210"/>
      <c r="J362" s="211">
        <f>ROUND(I362*H362,2)</f>
        <v>0</v>
      </c>
      <c r="K362" s="207" t="s">
        <v>144</v>
      </c>
      <c r="L362" s="45"/>
      <c r="M362" s="212" t="s">
        <v>19</v>
      </c>
      <c r="N362" s="213" t="s">
        <v>47</v>
      </c>
      <c r="O362" s="85"/>
      <c r="P362" s="214">
        <f>O362*H362</f>
        <v>0</v>
      </c>
      <c r="Q362" s="214">
        <v>0.00055323500000000001</v>
      </c>
      <c r="R362" s="214">
        <f>Q362*H362</f>
        <v>0.041160684000000003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241</v>
      </c>
      <c r="AT362" s="216" t="s">
        <v>140</v>
      </c>
      <c r="AU362" s="216" t="s">
        <v>146</v>
      </c>
      <c r="AY362" s="18" t="s">
        <v>137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146</v>
      </c>
      <c r="BK362" s="217">
        <f>ROUND(I362*H362,2)</f>
        <v>0</v>
      </c>
      <c r="BL362" s="18" t="s">
        <v>241</v>
      </c>
      <c r="BM362" s="216" t="s">
        <v>702</v>
      </c>
    </row>
    <row r="363" s="2" customFormat="1">
      <c r="A363" s="39"/>
      <c r="B363" s="40"/>
      <c r="C363" s="41"/>
      <c r="D363" s="218" t="s">
        <v>148</v>
      </c>
      <c r="E363" s="41"/>
      <c r="F363" s="219" t="s">
        <v>703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148</v>
      </c>
      <c r="AU363" s="18" t="s">
        <v>146</v>
      </c>
    </row>
    <row r="364" s="2" customFormat="1" ht="16.5" customHeight="1">
      <c r="A364" s="39"/>
      <c r="B364" s="40"/>
      <c r="C364" s="205" t="s">
        <v>658</v>
      </c>
      <c r="D364" s="205" t="s">
        <v>140</v>
      </c>
      <c r="E364" s="206" t="s">
        <v>705</v>
      </c>
      <c r="F364" s="207" t="s">
        <v>706</v>
      </c>
      <c r="G364" s="208" t="s">
        <v>154</v>
      </c>
      <c r="H364" s="209">
        <v>10</v>
      </c>
      <c r="I364" s="210"/>
      <c r="J364" s="211">
        <f>ROUND(I364*H364,2)</f>
        <v>0</v>
      </c>
      <c r="K364" s="207" t="s">
        <v>19</v>
      </c>
      <c r="L364" s="45"/>
      <c r="M364" s="212" t="s">
        <v>19</v>
      </c>
      <c r="N364" s="213" t="s">
        <v>47</v>
      </c>
      <c r="O364" s="85"/>
      <c r="P364" s="214">
        <f>O364*H364</f>
        <v>0</v>
      </c>
      <c r="Q364" s="214">
        <v>0.00068999999999999997</v>
      </c>
      <c r="R364" s="214">
        <f>Q364*H364</f>
        <v>0.0068999999999999999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241</v>
      </c>
      <c r="AT364" s="216" t="s">
        <v>140</v>
      </c>
      <c r="AU364" s="216" t="s">
        <v>146</v>
      </c>
      <c r="AY364" s="18" t="s">
        <v>137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146</v>
      </c>
      <c r="BK364" s="217">
        <f>ROUND(I364*H364,2)</f>
        <v>0</v>
      </c>
      <c r="BL364" s="18" t="s">
        <v>241</v>
      </c>
      <c r="BM364" s="216" t="s">
        <v>707</v>
      </c>
    </row>
    <row r="365" s="2" customFormat="1" ht="16.5" customHeight="1">
      <c r="A365" s="39"/>
      <c r="B365" s="40"/>
      <c r="C365" s="205" t="s">
        <v>664</v>
      </c>
      <c r="D365" s="205" t="s">
        <v>140</v>
      </c>
      <c r="E365" s="206" t="s">
        <v>709</v>
      </c>
      <c r="F365" s="207" t="s">
        <v>710</v>
      </c>
      <c r="G365" s="208" t="s">
        <v>154</v>
      </c>
      <c r="H365" s="209">
        <v>10</v>
      </c>
      <c r="I365" s="210"/>
      <c r="J365" s="211">
        <f>ROUND(I365*H365,2)</f>
        <v>0</v>
      </c>
      <c r="K365" s="207" t="s">
        <v>19</v>
      </c>
      <c r="L365" s="45"/>
      <c r="M365" s="212" t="s">
        <v>19</v>
      </c>
      <c r="N365" s="213" t="s">
        <v>47</v>
      </c>
      <c r="O365" s="85"/>
      <c r="P365" s="214">
        <f>O365*H365</f>
        <v>0</v>
      </c>
      <c r="Q365" s="214">
        <v>0.00068999999999999997</v>
      </c>
      <c r="R365" s="214">
        <f>Q365*H365</f>
        <v>0.0068999999999999999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241</v>
      </c>
      <c r="AT365" s="216" t="s">
        <v>140</v>
      </c>
      <c r="AU365" s="216" t="s">
        <v>146</v>
      </c>
      <c r="AY365" s="18" t="s">
        <v>137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146</v>
      </c>
      <c r="BK365" s="217">
        <f>ROUND(I365*H365,2)</f>
        <v>0</v>
      </c>
      <c r="BL365" s="18" t="s">
        <v>241</v>
      </c>
      <c r="BM365" s="216" t="s">
        <v>711</v>
      </c>
    </row>
    <row r="366" s="2" customFormat="1" ht="16.5" customHeight="1">
      <c r="A366" s="39"/>
      <c r="B366" s="40"/>
      <c r="C366" s="205" t="s">
        <v>669</v>
      </c>
      <c r="D366" s="205" t="s">
        <v>140</v>
      </c>
      <c r="E366" s="206" t="s">
        <v>713</v>
      </c>
      <c r="F366" s="207" t="s">
        <v>714</v>
      </c>
      <c r="G366" s="208" t="s">
        <v>154</v>
      </c>
      <c r="H366" s="209">
        <v>10</v>
      </c>
      <c r="I366" s="210"/>
      <c r="J366" s="211">
        <f>ROUND(I366*H366,2)</f>
        <v>0</v>
      </c>
      <c r="K366" s="207" t="s">
        <v>19</v>
      </c>
      <c r="L366" s="45"/>
      <c r="M366" s="212" t="s">
        <v>19</v>
      </c>
      <c r="N366" s="213" t="s">
        <v>47</v>
      </c>
      <c r="O366" s="85"/>
      <c r="P366" s="214">
        <f>O366*H366</f>
        <v>0</v>
      </c>
      <c r="Q366" s="214">
        <v>0.00068999999999999997</v>
      </c>
      <c r="R366" s="214">
        <f>Q366*H366</f>
        <v>0.0068999999999999999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241</v>
      </c>
      <c r="AT366" s="216" t="s">
        <v>140</v>
      </c>
      <c r="AU366" s="216" t="s">
        <v>146</v>
      </c>
      <c r="AY366" s="18" t="s">
        <v>137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146</v>
      </c>
      <c r="BK366" s="217">
        <f>ROUND(I366*H366,2)</f>
        <v>0</v>
      </c>
      <c r="BL366" s="18" t="s">
        <v>241</v>
      </c>
      <c r="BM366" s="216" t="s">
        <v>715</v>
      </c>
    </row>
    <row r="367" s="2" customFormat="1" ht="16.5" customHeight="1">
      <c r="A367" s="39"/>
      <c r="B367" s="40"/>
      <c r="C367" s="205" t="s">
        <v>675</v>
      </c>
      <c r="D367" s="205" t="s">
        <v>140</v>
      </c>
      <c r="E367" s="206" t="s">
        <v>717</v>
      </c>
      <c r="F367" s="207" t="s">
        <v>718</v>
      </c>
      <c r="G367" s="208" t="s">
        <v>154</v>
      </c>
      <c r="H367" s="209">
        <v>5</v>
      </c>
      <c r="I367" s="210"/>
      <c r="J367" s="211">
        <f>ROUND(I367*H367,2)</f>
        <v>0</v>
      </c>
      <c r="K367" s="207" t="s">
        <v>19</v>
      </c>
      <c r="L367" s="45"/>
      <c r="M367" s="212" t="s">
        <v>19</v>
      </c>
      <c r="N367" s="213" t="s">
        <v>47</v>
      </c>
      <c r="O367" s="85"/>
      <c r="P367" s="214">
        <f>O367*H367</f>
        <v>0</v>
      </c>
      <c r="Q367" s="214">
        <v>0.00068999999999999997</v>
      </c>
      <c r="R367" s="214">
        <f>Q367*H367</f>
        <v>0.0034499999999999999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241</v>
      </c>
      <c r="AT367" s="216" t="s">
        <v>140</v>
      </c>
      <c r="AU367" s="216" t="s">
        <v>146</v>
      </c>
      <c r="AY367" s="18" t="s">
        <v>137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146</v>
      </c>
      <c r="BK367" s="217">
        <f>ROUND(I367*H367,2)</f>
        <v>0</v>
      </c>
      <c r="BL367" s="18" t="s">
        <v>241</v>
      </c>
      <c r="BM367" s="216" t="s">
        <v>719</v>
      </c>
    </row>
    <row r="368" s="2" customFormat="1" ht="16.5" customHeight="1">
      <c r="A368" s="39"/>
      <c r="B368" s="40"/>
      <c r="C368" s="205" t="s">
        <v>682</v>
      </c>
      <c r="D368" s="205" t="s">
        <v>140</v>
      </c>
      <c r="E368" s="206" t="s">
        <v>721</v>
      </c>
      <c r="F368" s="207" t="s">
        <v>722</v>
      </c>
      <c r="G368" s="208" t="s">
        <v>203</v>
      </c>
      <c r="H368" s="209">
        <v>74.400000000000006</v>
      </c>
      <c r="I368" s="210"/>
      <c r="J368" s="211">
        <f>ROUND(I368*H368,2)</f>
        <v>0</v>
      </c>
      <c r="K368" s="207" t="s">
        <v>144</v>
      </c>
      <c r="L368" s="45"/>
      <c r="M368" s="212" t="s">
        <v>19</v>
      </c>
      <c r="N368" s="213" t="s">
        <v>47</v>
      </c>
      <c r="O368" s="85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241</v>
      </c>
      <c r="AT368" s="216" t="s">
        <v>140</v>
      </c>
      <c r="AU368" s="216" t="s">
        <v>146</v>
      </c>
      <c r="AY368" s="18" t="s">
        <v>137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146</v>
      </c>
      <c r="BK368" s="217">
        <f>ROUND(I368*H368,2)</f>
        <v>0</v>
      </c>
      <c r="BL368" s="18" t="s">
        <v>241</v>
      </c>
      <c r="BM368" s="216" t="s">
        <v>723</v>
      </c>
    </row>
    <row r="369" s="2" customFormat="1">
      <c r="A369" s="39"/>
      <c r="B369" s="40"/>
      <c r="C369" s="41"/>
      <c r="D369" s="218" t="s">
        <v>148</v>
      </c>
      <c r="E369" s="41"/>
      <c r="F369" s="219" t="s">
        <v>724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148</v>
      </c>
      <c r="AU369" s="18" t="s">
        <v>146</v>
      </c>
    </row>
    <row r="370" s="2" customFormat="1" ht="16.5" customHeight="1">
      <c r="A370" s="39"/>
      <c r="B370" s="40"/>
      <c r="C370" s="205" t="s">
        <v>687</v>
      </c>
      <c r="D370" s="205" t="s">
        <v>140</v>
      </c>
      <c r="E370" s="206" t="s">
        <v>726</v>
      </c>
      <c r="F370" s="207" t="s">
        <v>727</v>
      </c>
      <c r="G370" s="208" t="s">
        <v>520</v>
      </c>
      <c r="H370" s="209">
        <v>10</v>
      </c>
      <c r="I370" s="210"/>
      <c r="J370" s="211">
        <f>ROUND(I370*H370,2)</f>
        <v>0</v>
      </c>
      <c r="K370" s="207" t="s">
        <v>19</v>
      </c>
      <c r="L370" s="45"/>
      <c r="M370" s="212" t="s">
        <v>19</v>
      </c>
      <c r="N370" s="213" t="s">
        <v>47</v>
      </c>
      <c r="O370" s="85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241</v>
      </c>
      <c r="AT370" s="216" t="s">
        <v>140</v>
      </c>
      <c r="AU370" s="216" t="s">
        <v>146</v>
      </c>
      <c r="AY370" s="18" t="s">
        <v>137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146</v>
      </c>
      <c r="BK370" s="217">
        <f>ROUND(I370*H370,2)</f>
        <v>0</v>
      </c>
      <c r="BL370" s="18" t="s">
        <v>241</v>
      </c>
      <c r="BM370" s="216" t="s">
        <v>728</v>
      </c>
    </row>
    <row r="371" s="2" customFormat="1" ht="16.5" customHeight="1">
      <c r="A371" s="39"/>
      <c r="B371" s="40"/>
      <c r="C371" s="205" t="s">
        <v>694</v>
      </c>
      <c r="D371" s="205" t="s">
        <v>140</v>
      </c>
      <c r="E371" s="206" t="s">
        <v>730</v>
      </c>
      <c r="F371" s="207" t="s">
        <v>731</v>
      </c>
      <c r="G371" s="208" t="s">
        <v>154</v>
      </c>
      <c r="H371" s="209">
        <v>5</v>
      </c>
      <c r="I371" s="210"/>
      <c r="J371" s="211">
        <f>ROUND(I371*H371,2)</f>
        <v>0</v>
      </c>
      <c r="K371" s="207" t="s">
        <v>19</v>
      </c>
      <c r="L371" s="45"/>
      <c r="M371" s="212" t="s">
        <v>19</v>
      </c>
      <c r="N371" s="213" t="s">
        <v>47</v>
      </c>
      <c r="O371" s="85"/>
      <c r="P371" s="214">
        <f>O371*H371</f>
        <v>0</v>
      </c>
      <c r="Q371" s="214">
        <v>0.00025999999999999998</v>
      </c>
      <c r="R371" s="214">
        <f>Q371*H371</f>
        <v>0.0012999999999999999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241</v>
      </c>
      <c r="AT371" s="216" t="s">
        <v>140</v>
      </c>
      <c r="AU371" s="216" t="s">
        <v>146</v>
      </c>
      <c r="AY371" s="18" t="s">
        <v>137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146</v>
      </c>
      <c r="BK371" s="217">
        <f>ROUND(I371*H371,2)</f>
        <v>0</v>
      </c>
      <c r="BL371" s="18" t="s">
        <v>241</v>
      </c>
      <c r="BM371" s="216" t="s">
        <v>732</v>
      </c>
    </row>
    <row r="372" s="2" customFormat="1" ht="16.5" customHeight="1">
      <c r="A372" s="39"/>
      <c r="B372" s="40"/>
      <c r="C372" s="205" t="s">
        <v>699</v>
      </c>
      <c r="D372" s="205" t="s">
        <v>140</v>
      </c>
      <c r="E372" s="206" t="s">
        <v>734</v>
      </c>
      <c r="F372" s="207" t="s">
        <v>735</v>
      </c>
      <c r="G372" s="208" t="s">
        <v>520</v>
      </c>
      <c r="H372" s="209">
        <v>20</v>
      </c>
      <c r="I372" s="210"/>
      <c r="J372" s="211">
        <f>ROUND(I372*H372,2)</f>
        <v>0</v>
      </c>
      <c r="K372" s="207" t="s">
        <v>19</v>
      </c>
      <c r="L372" s="45"/>
      <c r="M372" s="212" t="s">
        <v>19</v>
      </c>
      <c r="N372" s="213" t="s">
        <v>47</v>
      </c>
      <c r="O372" s="85"/>
      <c r="P372" s="214">
        <f>O372*H372</f>
        <v>0</v>
      </c>
      <c r="Q372" s="214">
        <v>0.00025999999999999998</v>
      </c>
      <c r="R372" s="214">
        <f>Q372*H372</f>
        <v>0.0051999999999999998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241</v>
      </c>
      <c r="AT372" s="216" t="s">
        <v>140</v>
      </c>
      <c r="AU372" s="216" t="s">
        <v>146</v>
      </c>
      <c r="AY372" s="18" t="s">
        <v>137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146</v>
      </c>
      <c r="BK372" s="217">
        <f>ROUND(I372*H372,2)</f>
        <v>0</v>
      </c>
      <c r="BL372" s="18" t="s">
        <v>241</v>
      </c>
      <c r="BM372" s="216" t="s">
        <v>736</v>
      </c>
    </row>
    <row r="373" s="2" customFormat="1" ht="24.15" customHeight="1">
      <c r="A373" s="39"/>
      <c r="B373" s="40"/>
      <c r="C373" s="205" t="s">
        <v>704</v>
      </c>
      <c r="D373" s="205" t="s">
        <v>140</v>
      </c>
      <c r="E373" s="206" t="s">
        <v>738</v>
      </c>
      <c r="F373" s="207" t="s">
        <v>739</v>
      </c>
      <c r="G373" s="208" t="s">
        <v>285</v>
      </c>
      <c r="H373" s="209">
        <v>0.073999999999999996</v>
      </c>
      <c r="I373" s="210"/>
      <c r="J373" s="211">
        <f>ROUND(I373*H373,2)</f>
        <v>0</v>
      </c>
      <c r="K373" s="207" t="s">
        <v>144</v>
      </c>
      <c r="L373" s="45"/>
      <c r="M373" s="212" t="s">
        <v>19</v>
      </c>
      <c r="N373" s="213" t="s">
        <v>47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241</v>
      </c>
      <c r="AT373" s="216" t="s">
        <v>140</v>
      </c>
      <c r="AU373" s="216" t="s">
        <v>146</v>
      </c>
      <c r="AY373" s="18" t="s">
        <v>137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146</v>
      </c>
      <c r="BK373" s="217">
        <f>ROUND(I373*H373,2)</f>
        <v>0</v>
      </c>
      <c r="BL373" s="18" t="s">
        <v>241</v>
      </c>
      <c r="BM373" s="216" t="s">
        <v>740</v>
      </c>
    </row>
    <row r="374" s="2" customFormat="1">
      <c r="A374" s="39"/>
      <c r="B374" s="40"/>
      <c r="C374" s="41"/>
      <c r="D374" s="218" t="s">
        <v>148</v>
      </c>
      <c r="E374" s="41"/>
      <c r="F374" s="219" t="s">
        <v>741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148</v>
      </c>
      <c r="AU374" s="18" t="s">
        <v>146</v>
      </c>
    </row>
    <row r="375" s="12" customFormat="1" ht="22.8" customHeight="1">
      <c r="A375" s="12"/>
      <c r="B375" s="189"/>
      <c r="C375" s="190"/>
      <c r="D375" s="191" t="s">
        <v>74</v>
      </c>
      <c r="E375" s="203" t="s">
        <v>742</v>
      </c>
      <c r="F375" s="203" t="s">
        <v>743</v>
      </c>
      <c r="G375" s="190"/>
      <c r="H375" s="190"/>
      <c r="I375" s="193"/>
      <c r="J375" s="204">
        <f>BK375</f>
        <v>0</v>
      </c>
      <c r="K375" s="190"/>
      <c r="L375" s="195"/>
      <c r="M375" s="196"/>
      <c r="N375" s="197"/>
      <c r="O375" s="197"/>
      <c r="P375" s="198">
        <f>SUM(P376:P382)</f>
        <v>0</v>
      </c>
      <c r="Q375" s="197"/>
      <c r="R375" s="198">
        <f>SUM(R376:R382)</f>
        <v>0.067999999999999991</v>
      </c>
      <c r="S375" s="197"/>
      <c r="T375" s="199">
        <f>SUM(T376:T382)</f>
        <v>0.052849999999999994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0" t="s">
        <v>146</v>
      </c>
      <c r="AT375" s="201" t="s">
        <v>74</v>
      </c>
      <c r="AU375" s="201" t="s">
        <v>83</v>
      </c>
      <c r="AY375" s="200" t="s">
        <v>137</v>
      </c>
      <c r="BK375" s="202">
        <f>SUM(BK376:BK382)</f>
        <v>0</v>
      </c>
    </row>
    <row r="376" s="2" customFormat="1" ht="16.5" customHeight="1">
      <c r="A376" s="39"/>
      <c r="B376" s="40"/>
      <c r="C376" s="205" t="s">
        <v>708</v>
      </c>
      <c r="D376" s="205" t="s">
        <v>140</v>
      </c>
      <c r="E376" s="206" t="s">
        <v>745</v>
      </c>
      <c r="F376" s="207" t="s">
        <v>746</v>
      </c>
      <c r="G376" s="208" t="s">
        <v>143</v>
      </c>
      <c r="H376" s="209">
        <v>5</v>
      </c>
      <c r="I376" s="210"/>
      <c r="J376" s="211">
        <f>ROUND(I376*H376,2)</f>
        <v>0</v>
      </c>
      <c r="K376" s="207" t="s">
        <v>144</v>
      </c>
      <c r="L376" s="45"/>
      <c r="M376" s="212" t="s">
        <v>19</v>
      </c>
      <c r="N376" s="213" t="s">
        <v>47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0.01057</v>
      </c>
      <c r="T376" s="215">
        <f>S376*H376</f>
        <v>0.052849999999999994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241</v>
      </c>
      <c r="AT376" s="216" t="s">
        <v>140</v>
      </c>
      <c r="AU376" s="216" t="s">
        <v>146</v>
      </c>
      <c r="AY376" s="18" t="s">
        <v>137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146</v>
      </c>
      <c r="BK376" s="217">
        <f>ROUND(I376*H376,2)</f>
        <v>0</v>
      </c>
      <c r="BL376" s="18" t="s">
        <v>241</v>
      </c>
      <c r="BM376" s="216" t="s">
        <v>747</v>
      </c>
    </row>
    <row r="377" s="2" customFormat="1">
      <c r="A377" s="39"/>
      <c r="B377" s="40"/>
      <c r="C377" s="41"/>
      <c r="D377" s="218" t="s">
        <v>148</v>
      </c>
      <c r="E377" s="41"/>
      <c r="F377" s="219" t="s">
        <v>748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148</v>
      </c>
      <c r="AU377" s="18" t="s">
        <v>146</v>
      </c>
    </row>
    <row r="378" s="13" customFormat="1">
      <c r="A378" s="13"/>
      <c r="B378" s="223"/>
      <c r="C378" s="224"/>
      <c r="D378" s="225" t="s">
        <v>150</v>
      </c>
      <c r="E378" s="226" t="s">
        <v>19</v>
      </c>
      <c r="F378" s="227" t="s">
        <v>749</v>
      </c>
      <c r="G378" s="224"/>
      <c r="H378" s="228">
        <v>5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150</v>
      </c>
      <c r="AU378" s="234" t="s">
        <v>146</v>
      </c>
      <c r="AV378" s="13" t="s">
        <v>146</v>
      </c>
      <c r="AW378" s="13" t="s">
        <v>36</v>
      </c>
      <c r="AX378" s="13" t="s">
        <v>83</v>
      </c>
      <c r="AY378" s="234" t="s">
        <v>137</v>
      </c>
    </row>
    <row r="379" s="2" customFormat="1" ht="16.5" customHeight="1">
      <c r="A379" s="39"/>
      <c r="B379" s="40"/>
      <c r="C379" s="205" t="s">
        <v>712</v>
      </c>
      <c r="D379" s="205" t="s">
        <v>140</v>
      </c>
      <c r="E379" s="206" t="s">
        <v>751</v>
      </c>
      <c r="F379" s="207" t="s">
        <v>752</v>
      </c>
      <c r="G379" s="208" t="s">
        <v>154</v>
      </c>
      <c r="H379" s="209">
        <v>5</v>
      </c>
      <c r="I379" s="210"/>
      <c r="J379" s="211">
        <f>ROUND(I379*H379,2)</f>
        <v>0</v>
      </c>
      <c r="K379" s="207" t="s">
        <v>144</v>
      </c>
      <c r="L379" s="45"/>
      <c r="M379" s="212" t="s">
        <v>19</v>
      </c>
      <c r="N379" s="213" t="s">
        <v>47</v>
      </c>
      <c r="O379" s="85"/>
      <c r="P379" s="214">
        <f>O379*H379</f>
        <v>0</v>
      </c>
      <c r="Q379" s="214">
        <v>0.013599999999999999</v>
      </c>
      <c r="R379" s="214">
        <f>Q379*H379</f>
        <v>0.067999999999999991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241</v>
      </c>
      <c r="AT379" s="216" t="s">
        <v>140</v>
      </c>
      <c r="AU379" s="216" t="s">
        <v>146</v>
      </c>
      <c r="AY379" s="18" t="s">
        <v>137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146</v>
      </c>
      <c r="BK379" s="217">
        <f>ROUND(I379*H379,2)</f>
        <v>0</v>
      </c>
      <c r="BL379" s="18" t="s">
        <v>241</v>
      </c>
      <c r="BM379" s="216" t="s">
        <v>753</v>
      </c>
    </row>
    <row r="380" s="2" customFormat="1">
      <c r="A380" s="39"/>
      <c r="B380" s="40"/>
      <c r="C380" s="41"/>
      <c r="D380" s="218" t="s">
        <v>148</v>
      </c>
      <c r="E380" s="41"/>
      <c r="F380" s="219" t="s">
        <v>754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148</v>
      </c>
      <c r="AU380" s="18" t="s">
        <v>146</v>
      </c>
    </row>
    <row r="381" s="2" customFormat="1" ht="24.15" customHeight="1">
      <c r="A381" s="39"/>
      <c r="B381" s="40"/>
      <c r="C381" s="205" t="s">
        <v>716</v>
      </c>
      <c r="D381" s="205" t="s">
        <v>140</v>
      </c>
      <c r="E381" s="206" t="s">
        <v>756</v>
      </c>
      <c r="F381" s="207" t="s">
        <v>757</v>
      </c>
      <c r="G381" s="208" t="s">
        <v>285</v>
      </c>
      <c r="H381" s="209">
        <v>0.068000000000000005</v>
      </c>
      <c r="I381" s="210"/>
      <c r="J381" s="211">
        <f>ROUND(I381*H381,2)</f>
        <v>0</v>
      </c>
      <c r="K381" s="207" t="s">
        <v>144</v>
      </c>
      <c r="L381" s="45"/>
      <c r="M381" s="212" t="s">
        <v>19</v>
      </c>
      <c r="N381" s="213" t="s">
        <v>47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241</v>
      </c>
      <c r="AT381" s="216" t="s">
        <v>140</v>
      </c>
      <c r="AU381" s="216" t="s">
        <v>146</v>
      </c>
      <c r="AY381" s="18" t="s">
        <v>137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146</v>
      </c>
      <c r="BK381" s="217">
        <f>ROUND(I381*H381,2)</f>
        <v>0</v>
      </c>
      <c r="BL381" s="18" t="s">
        <v>241</v>
      </c>
      <c r="BM381" s="216" t="s">
        <v>758</v>
      </c>
    </row>
    <row r="382" s="2" customFormat="1">
      <c r="A382" s="39"/>
      <c r="B382" s="40"/>
      <c r="C382" s="41"/>
      <c r="D382" s="218" t="s">
        <v>148</v>
      </c>
      <c r="E382" s="41"/>
      <c r="F382" s="219" t="s">
        <v>759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148</v>
      </c>
      <c r="AU382" s="18" t="s">
        <v>146</v>
      </c>
    </row>
    <row r="383" s="12" customFormat="1" ht="22.8" customHeight="1">
      <c r="A383" s="12"/>
      <c r="B383" s="189"/>
      <c r="C383" s="190"/>
      <c r="D383" s="191" t="s">
        <v>74</v>
      </c>
      <c r="E383" s="203" t="s">
        <v>760</v>
      </c>
      <c r="F383" s="203" t="s">
        <v>761</v>
      </c>
      <c r="G383" s="190"/>
      <c r="H383" s="190"/>
      <c r="I383" s="193"/>
      <c r="J383" s="204">
        <f>BK383</f>
        <v>0</v>
      </c>
      <c r="K383" s="190"/>
      <c r="L383" s="195"/>
      <c r="M383" s="196"/>
      <c r="N383" s="197"/>
      <c r="O383" s="197"/>
      <c r="P383" s="198">
        <f>SUM(P384:P429)</f>
        <v>0</v>
      </c>
      <c r="Q383" s="197"/>
      <c r="R383" s="198">
        <f>SUM(R384:R429)</f>
        <v>0.22186</v>
      </c>
      <c r="S383" s="197"/>
      <c r="T383" s="199">
        <f>SUM(T384:T429)</f>
        <v>0.0032300000000000002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0" t="s">
        <v>146</v>
      </c>
      <c r="AT383" s="201" t="s">
        <v>74</v>
      </c>
      <c r="AU383" s="201" t="s">
        <v>83</v>
      </c>
      <c r="AY383" s="200" t="s">
        <v>137</v>
      </c>
      <c r="BK383" s="202">
        <f>SUM(BK384:BK429)</f>
        <v>0</v>
      </c>
    </row>
    <row r="384" s="2" customFormat="1" ht="24.15" customHeight="1">
      <c r="A384" s="39"/>
      <c r="B384" s="40"/>
      <c r="C384" s="205" t="s">
        <v>720</v>
      </c>
      <c r="D384" s="205" t="s">
        <v>140</v>
      </c>
      <c r="E384" s="206" t="s">
        <v>763</v>
      </c>
      <c r="F384" s="207" t="s">
        <v>764</v>
      </c>
      <c r="G384" s="208" t="s">
        <v>203</v>
      </c>
      <c r="H384" s="209">
        <v>88</v>
      </c>
      <c r="I384" s="210"/>
      <c r="J384" s="211">
        <f>ROUND(I384*H384,2)</f>
        <v>0</v>
      </c>
      <c r="K384" s="207" t="s">
        <v>144</v>
      </c>
      <c r="L384" s="45"/>
      <c r="M384" s="212" t="s">
        <v>19</v>
      </c>
      <c r="N384" s="213" t="s">
        <v>47</v>
      </c>
      <c r="O384" s="85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241</v>
      </c>
      <c r="AT384" s="216" t="s">
        <v>140</v>
      </c>
      <c r="AU384" s="216" t="s">
        <v>146</v>
      </c>
      <c r="AY384" s="18" t="s">
        <v>137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146</v>
      </c>
      <c r="BK384" s="217">
        <f>ROUND(I384*H384,2)</f>
        <v>0</v>
      </c>
      <c r="BL384" s="18" t="s">
        <v>241</v>
      </c>
      <c r="BM384" s="216" t="s">
        <v>765</v>
      </c>
    </row>
    <row r="385" s="2" customFormat="1">
      <c r="A385" s="39"/>
      <c r="B385" s="40"/>
      <c r="C385" s="41"/>
      <c r="D385" s="218" t="s">
        <v>148</v>
      </c>
      <c r="E385" s="41"/>
      <c r="F385" s="219" t="s">
        <v>766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148</v>
      </c>
      <c r="AU385" s="18" t="s">
        <v>146</v>
      </c>
    </row>
    <row r="386" s="2" customFormat="1" ht="16.5" customHeight="1">
      <c r="A386" s="39"/>
      <c r="B386" s="40"/>
      <c r="C386" s="256" t="s">
        <v>725</v>
      </c>
      <c r="D386" s="256" t="s">
        <v>265</v>
      </c>
      <c r="E386" s="257" t="s">
        <v>768</v>
      </c>
      <c r="F386" s="258" t="s">
        <v>769</v>
      </c>
      <c r="G386" s="259" t="s">
        <v>203</v>
      </c>
      <c r="H386" s="260">
        <v>88</v>
      </c>
      <c r="I386" s="261"/>
      <c r="J386" s="262">
        <f>ROUND(I386*H386,2)</f>
        <v>0</v>
      </c>
      <c r="K386" s="258" t="s">
        <v>144</v>
      </c>
      <c r="L386" s="263"/>
      <c r="M386" s="264" t="s">
        <v>19</v>
      </c>
      <c r="N386" s="265" t="s">
        <v>47</v>
      </c>
      <c r="O386" s="85"/>
      <c r="P386" s="214">
        <f>O386*H386</f>
        <v>0</v>
      </c>
      <c r="Q386" s="214">
        <v>6.9999999999999994E-05</v>
      </c>
      <c r="R386" s="214">
        <f>Q386*H386</f>
        <v>0.0061599999999999997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343</v>
      </c>
      <c r="AT386" s="216" t="s">
        <v>265</v>
      </c>
      <c r="AU386" s="216" t="s">
        <v>146</v>
      </c>
      <c r="AY386" s="18" t="s">
        <v>137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146</v>
      </c>
      <c r="BK386" s="217">
        <f>ROUND(I386*H386,2)</f>
        <v>0</v>
      </c>
      <c r="BL386" s="18" t="s">
        <v>241</v>
      </c>
      <c r="BM386" s="216" t="s">
        <v>770</v>
      </c>
    </row>
    <row r="387" s="2" customFormat="1">
      <c r="A387" s="39"/>
      <c r="B387" s="40"/>
      <c r="C387" s="41"/>
      <c r="D387" s="218" t="s">
        <v>148</v>
      </c>
      <c r="E387" s="41"/>
      <c r="F387" s="219" t="s">
        <v>771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148</v>
      </c>
      <c r="AU387" s="18" t="s">
        <v>146</v>
      </c>
    </row>
    <row r="388" s="2" customFormat="1" ht="16.5" customHeight="1">
      <c r="A388" s="39"/>
      <c r="B388" s="40"/>
      <c r="C388" s="205" t="s">
        <v>729</v>
      </c>
      <c r="D388" s="205" t="s">
        <v>140</v>
      </c>
      <c r="E388" s="206" t="s">
        <v>773</v>
      </c>
      <c r="F388" s="207" t="s">
        <v>774</v>
      </c>
      <c r="G388" s="208" t="s">
        <v>520</v>
      </c>
      <c r="H388" s="209">
        <v>19</v>
      </c>
      <c r="I388" s="210"/>
      <c r="J388" s="211">
        <f>ROUND(I388*H388,2)</f>
        <v>0</v>
      </c>
      <c r="K388" s="207" t="s">
        <v>19</v>
      </c>
      <c r="L388" s="45"/>
      <c r="M388" s="212" t="s">
        <v>19</v>
      </c>
      <c r="N388" s="213" t="s">
        <v>47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0.00017000000000000001</v>
      </c>
      <c r="T388" s="215">
        <f>S388*H388</f>
        <v>0.0032300000000000002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241</v>
      </c>
      <c r="AT388" s="216" t="s">
        <v>140</v>
      </c>
      <c r="AU388" s="216" t="s">
        <v>146</v>
      </c>
      <c r="AY388" s="18" t="s">
        <v>137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146</v>
      </c>
      <c r="BK388" s="217">
        <f>ROUND(I388*H388,2)</f>
        <v>0</v>
      </c>
      <c r="BL388" s="18" t="s">
        <v>241</v>
      </c>
      <c r="BM388" s="216" t="s">
        <v>775</v>
      </c>
    </row>
    <row r="389" s="2" customFormat="1" ht="24.15" customHeight="1">
      <c r="A389" s="39"/>
      <c r="B389" s="40"/>
      <c r="C389" s="205" t="s">
        <v>733</v>
      </c>
      <c r="D389" s="205" t="s">
        <v>140</v>
      </c>
      <c r="E389" s="206" t="s">
        <v>777</v>
      </c>
      <c r="F389" s="207" t="s">
        <v>778</v>
      </c>
      <c r="G389" s="208" t="s">
        <v>154</v>
      </c>
      <c r="H389" s="209">
        <v>20</v>
      </c>
      <c r="I389" s="210"/>
      <c r="J389" s="211">
        <f>ROUND(I389*H389,2)</f>
        <v>0</v>
      </c>
      <c r="K389" s="207" t="s">
        <v>144</v>
      </c>
      <c r="L389" s="45"/>
      <c r="M389" s="212" t="s">
        <v>19</v>
      </c>
      <c r="N389" s="213" t="s">
        <v>47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241</v>
      </c>
      <c r="AT389" s="216" t="s">
        <v>140</v>
      </c>
      <c r="AU389" s="216" t="s">
        <v>146</v>
      </c>
      <c r="AY389" s="18" t="s">
        <v>137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146</v>
      </c>
      <c r="BK389" s="217">
        <f>ROUND(I389*H389,2)</f>
        <v>0</v>
      </c>
      <c r="BL389" s="18" t="s">
        <v>241</v>
      </c>
      <c r="BM389" s="216" t="s">
        <v>779</v>
      </c>
    </row>
    <row r="390" s="2" customFormat="1">
      <c r="A390" s="39"/>
      <c r="B390" s="40"/>
      <c r="C390" s="41"/>
      <c r="D390" s="218" t="s">
        <v>148</v>
      </c>
      <c r="E390" s="41"/>
      <c r="F390" s="219" t="s">
        <v>780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148</v>
      </c>
      <c r="AU390" s="18" t="s">
        <v>146</v>
      </c>
    </row>
    <row r="391" s="2" customFormat="1" ht="16.5" customHeight="1">
      <c r="A391" s="39"/>
      <c r="B391" s="40"/>
      <c r="C391" s="256" t="s">
        <v>737</v>
      </c>
      <c r="D391" s="256" t="s">
        <v>265</v>
      </c>
      <c r="E391" s="257" t="s">
        <v>782</v>
      </c>
      <c r="F391" s="258" t="s">
        <v>783</v>
      </c>
      <c r="G391" s="259" t="s">
        <v>154</v>
      </c>
      <c r="H391" s="260">
        <v>20</v>
      </c>
      <c r="I391" s="261"/>
      <c r="J391" s="262">
        <f>ROUND(I391*H391,2)</f>
        <v>0</v>
      </c>
      <c r="K391" s="258" t="s">
        <v>215</v>
      </c>
      <c r="L391" s="263"/>
      <c r="M391" s="264" t="s">
        <v>19</v>
      </c>
      <c r="N391" s="265" t="s">
        <v>47</v>
      </c>
      <c r="O391" s="85"/>
      <c r="P391" s="214">
        <f>O391*H391</f>
        <v>0</v>
      </c>
      <c r="Q391" s="214">
        <v>0.00013999999999999999</v>
      </c>
      <c r="R391" s="214">
        <f>Q391*H391</f>
        <v>0.0027999999999999995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343</v>
      </c>
      <c r="AT391" s="216" t="s">
        <v>265</v>
      </c>
      <c r="AU391" s="216" t="s">
        <v>146</v>
      </c>
      <c r="AY391" s="18" t="s">
        <v>137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146</v>
      </c>
      <c r="BK391" s="217">
        <f>ROUND(I391*H391,2)</f>
        <v>0</v>
      </c>
      <c r="BL391" s="18" t="s">
        <v>241</v>
      </c>
      <c r="BM391" s="216" t="s">
        <v>784</v>
      </c>
    </row>
    <row r="392" s="2" customFormat="1" ht="24.15" customHeight="1">
      <c r="A392" s="39"/>
      <c r="B392" s="40"/>
      <c r="C392" s="205" t="s">
        <v>744</v>
      </c>
      <c r="D392" s="205" t="s">
        <v>140</v>
      </c>
      <c r="E392" s="206" t="s">
        <v>786</v>
      </c>
      <c r="F392" s="207" t="s">
        <v>787</v>
      </c>
      <c r="G392" s="208" t="s">
        <v>154</v>
      </c>
      <c r="H392" s="209">
        <v>55</v>
      </c>
      <c r="I392" s="210"/>
      <c r="J392" s="211">
        <f>ROUND(I392*H392,2)</f>
        <v>0</v>
      </c>
      <c r="K392" s="207" t="s">
        <v>144</v>
      </c>
      <c r="L392" s="45"/>
      <c r="M392" s="212" t="s">
        <v>19</v>
      </c>
      <c r="N392" s="213" t="s">
        <v>47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241</v>
      </c>
      <c r="AT392" s="216" t="s">
        <v>140</v>
      </c>
      <c r="AU392" s="216" t="s">
        <v>146</v>
      </c>
      <c r="AY392" s="18" t="s">
        <v>137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146</v>
      </c>
      <c r="BK392" s="217">
        <f>ROUND(I392*H392,2)</f>
        <v>0</v>
      </c>
      <c r="BL392" s="18" t="s">
        <v>241</v>
      </c>
      <c r="BM392" s="216" t="s">
        <v>788</v>
      </c>
    </row>
    <row r="393" s="2" customFormat="1">
      <c r="A393" s="39"/>
      <c r="B393" s="40"/>
      <c r="C393" s="41"/>
      <c r="D393" s="218" t="s">
        <v>148</v>
      </c>
      <c r="E393" s="41"/>
      <c r="F393" s="219" t="s">
        <v>789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148</v>
      </c>
      <c r="AU393" s="18" t="s">
        <v>146</v>
      </c>
    </row>
    <row r="394" s="2" customFormat="1" ht="16.5" customHeight="1">
      <c r="A394" s="39"/>
      <c r="B394" s="40"/>
      <c r="C394" s="256" t="s">
        <v>750</v>
      </c>
      <c r="D394" s="256" t="s">
        <v>265</v>
      </c>
      <c r="E394" s="257" t="s">
        <v>791</v>
      </c>
      <c r="F394" s="258" t="s">
        <v>792</v>
      </c>
      <c r="G394" s="259" t="s">
        <v>154</v>
      </c>
      <c r="H394" s="260">
        <v>55</v>
      </c>
      <c r="I394" s="261"/>
      <c r="J394" s="262">
        <f>ROUND(I394*H394,2)</f>
        <v>0</v>
      </c>
      <c r="K394" s="258" t="s">
        <v>19</v>
      </c>
      <c r="L394" s="263"/>
      <c r="M394" s="264" t="s">
        <v>19</v>
      </c>
      <c r="N394" s="265" t="s">
        <v>47</v>
      </c>
      <c r="O394" s="85"/>
      <c r="P394" s="214">
        <f>O394*H394</f>
        <v>0</v>
      </c>
      <c r="Q394" s="214">
        <v>3.0000000000000001E-05</v>
      </c>
      <c r="R394" s="214">
        <f>Q394*H394</f>
        <v>0.00165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343</v>
      </c>
      <c r="AT394" s="216" t="s">
        <v>265</v>
      </c>
      <c r="AU394" s="216" t="s">
        <v>146</v>
      </c>
      <c r="AY394" s="18" t="s">
        <v>137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146</v>
      </c>
      <c r="BK394" s="217">
        <f>ROUND(I394*H394,2)</f>
        <v>0</v>
      </c>
      <c r="BL394" s="18" t="s">
        <v>241</v>
      </c>
      <c r="BM394" s="216" t="s">
        <v>793</v>
      </c>
    </row>
    <row r="395" s="2" customFormat="1" ht="24.15" customHeight="1">
      <c r="A395" s="39"/>
      <c r="B395" s="40"/>
      <c r="C395" s="205" t="s">
        <v>755</v>
      </c>
      <c r="D395" s="205" t="s">
        <v>140</v>
      </c>
      <c r="E395" s="206" t="s">
        <v>795</v>
      </c>
      <c r="F395" s="207" t="s">
        <v>796</v>
      </c>
      <c r="G395" s="208" t="s">
        <v>203</v>
      </c>
      <c r="H395" s="209">
        <v>875</v>
      </c>
      <c r="I395" s="210"/>
      <c r="J395" s="211">
        <f>ROUND(I395*H395,2)</f>
        <v>0</v>
      </c>
      <c r="K395" s="207" t="s">
        <v>144</v>
      </c>
      <c r="L395" s="45"/>
      <c r="M395" s="212" t="s">
        <v>19</v>
      </c>
      <c r="N395" s="213" t="s">
        <v>47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241</v>
      </c>
      <c r="AT395" s="216" t="s">
        <v>140</v>
      </c>
      <c r="AU395" s="216" t="s">
        <v>146</v>
      </c>
      <c r="AY395" s="18" t="s">
        <v>137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146</v>
      </c>
      <c r="BK395" s="217">
        <f>ROUND(I395*H395,2)</f>
        <v>0</v>
      </c>
      <c r="BL395" s="18" t="s">
        <v>241</v>
      </c>
      <c r="BM395" s="216" t="s">
        <v>797</v>
      </c>
    </row>
    <row r="396" s="2" customFormat="1">
      <c r="A396" s="39"/>
      <c r="B396" s="40"/>
      <c r="C396" s="41"/>
      <c r="D396" s="218" t="s">
        <v>148</v>
      </c>
      <c r="E396" s="41"/>
      <c r="F396" s="219" t="s">
        <v>798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148</v>
      </c>
      <c r="AU396" s="18" t="s">
        <v>146</v>
      </c>
    </row>
    <row r="397" s="13" customFormat="1">
      <c r="A397" s="13"/>
      <c r="B397" s="223"/>
      <c r="C397" s="224"/>
      <c r="D397" s="225" t="s">
        <v>150</v>
      </c>
      <c r="E397" s="226" t="s">
        <v>19</v>
      </c>
      <c r="F397" s="227" t="s">
        <v>1402</v>
      </c>
      <c r="G397" s="224"/>
      <c r="H397" s="228">
        <v>875</v>
      </c>
      <c r="I397" s="229"/>
      <c r="J397" s="224"/>
      <c r="K397" s="224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150</v>
      </c>
      <c r="AU397" s="234" t="s">
        <v>146</v>
      </c>
      <c r="AV397" s="13" t="s">
        <v>146</v>
      </c>
      <c r="AW397" s="13" t="s">
        <v>36</v>
      </c>
      <c r="AX397" s="13" t="s">
        <v>83</v>
      </c>
      <c r="AY397" s="234" t="s">
        <v>137</v>
      </c>
    </row>
    <row r="398" s="2" customFormat="1" ht="16.5" customHeight="1">
      <c r="A398" s="39"/>
      <c r="B398" s="40"/>
      <c r="C398" s="256" t="s">
        <v>762</v>
      </c>
      <c r="D398" s="256" t="s">
        <v>265</v>
      </c>
      <c r="E398" s="257" t="s">
        <v>801</v>
      </c>
      <c r="F398" s="258" t="s">
        <v>802</v>
      </c>
      <c r="G398" s="259" t="s">
        <v>203</v>
      </c>
      <c r="H398" s="260">
        <v>400</v>
      </c>
      <c r="I398" s="261"/>
      <c r="J398" s="262">
        <f>ROUND(I398*H398,2)</f>
        <v>0</v>
      </c>
      <c r="K398" s="258" t="s">
        <v>19</v>
      </c>
      <c r="L398" s="263"/>
      <c r="M398" s="264" t="s">
        <v>19</v>
      </c>
      <c r="N398" s="265" t="s">
        <v>47</v>
      </c>
      <c r="O398" s="85"/>
      <c r="P398" s="214">
        <f>O398*H398</f>
        <v>0</v>
      </c>
      <c r="Q398" s="214">
        <v>0.00013999999999999999</v>
      </c>
      <c r="R398" s="214">
        <f>Q398*H398</f>
        <v>0.055999999999999994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343</v>
      </c>
      <c r="AT398" s="216" t="s">
        <v>265</v>
      </c>
      <c r="AU398" s="216" t="s">
        <v>146</v>
      </c>
      <c r="AY398" s="18" t="s">
        <v>137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146</v>
      </c>
      <c r="BK398" s="217">
        <f>ROUND(I398*H398,2)</f>
        <v>0</v>
      </c>
      <c r="BL398" s="18" t="s">
        <v>241</v>
      </c>
      <c r="BM398" s="216" t="s">
        <v>803</v>
      </c>
    </row>
    <row r="399" s="2" customFormat="1" ht="16.5" customHeight="1">
      <c r="A399" s="39"/>
      <c r="B399" s="40"/>
      <c r="C399" s="256" t="s">
        <v>767</v>
      </c>
      <c r="D399" s="256" t="s">
        <v>265</v>
      </c>
      <c r="E399" s="257" t="s">
        <v>805</v>
      </c>
      <c r="F399" s="258" t="s">
        <v>806</v>
      </c>
      <c r="G399" s="259" t="s">
        <v>203</v>
      </c>
      <c r="H399" s="260">
        <v>288</v>
      </c>
      <c r="I399" s="261"/>
      <c r="J399" s="262">
        <f>ROUND(I399*H399,2)</f>
        <v>0</v>
      </c>
      <c r="K399" s="258" t="s">
        <v>19</v>
      </c>
      <c r="L399" s="263"/>
      <c r="M399" s="264" t="s">
        <v>19</v>
      </c>
      <c r="N399" s="265" t="s">
        <v>47</v>
      </c>
      <c r="O399" s="85"/>
      <c r="P399" s="214">
        <f>O399*H399</f>
        <v>0</v>
      </c>
      <c r="Q399" s="214">
        <v>0.00013999999999999999</v>
      </c>
      <c r="R399" s="214">
        <f>Q399*H399</f>
        <v>0.040319999999999995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343</v>
      </c>
      <c r="AT399" s="216" t="s">
        <v>265</v>
      </c>
      <c r="AU399" s="216" t="s">
        <v>146</v>
      </c>
      <c r="AY399" s="18" t="s">
        <v>137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146</v>
      </c>
      <c r="BK399" s="217">
        <f>ROUND(I399*H399,2)</f>
        <v>0</v>
      </c>
      <c r="BL399" s="18" t="s">
        <v>241</v>
      </c>
      <c r="BM399" s="216" t="s">
        <v>807</v>
      </c>
    </row>
    <row r="400" s="2" customFormat="1" ht="16.5" customHeight="1">
      <c r="A400" s="39"/>
      <c r="B400" s="40"/>
      <c r="C400" s="256" t="s">
        <v>772</v>
      </c>
      <c r="D400" s="256" t="s">
        <v>265</v>
      </c>
      <c r="E400" s="257" t="s">
        <v>809</v>
      </c>
      <c r="F400" s="258" t="s">
        <v>810</v>
      </c>
      <c r="G400" s="259" t="s">
        <v>203</v>
      </c>
      <c r="H400" s="260">
        <v>112</v>
      </c>
      <c r="I400" s="261"/>
      <c r="J400" s="262">
        <f>ROUND(I400*H400,2)</f>
        <v>0</v>
      </c>
      <c r="K400" s="258" t="s">
        <v>19</v>
      </c>
      <c r="L400" s="263"/>
      <c r="M400" s="264" t="s">
        <v>19</v>
      </c>
      <c r="N400" s="265" t="s">
        <v>47</v>
      </c>
      <c r="O400" s="85"/>
      <c r="P400" s="214">
        <f>O400*H400</f>
        <v>0</v>
      </c>
      <c r="Q400" s="214">
        <v>0.00013999999999999999</v>
      </c>
      <c r="R400" s="214">
        <f>Q400*H400</f>
        <v>0.015679999999999999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343</v>
      </c>
      <c r="AT400" s="216" t="s">
        <v>265</v>
      </c>
      <c r="AU400" s="216" t="s">
        <v>146</v>
      </c>
      <c r="AY400" s="18" t="s">
        <v>137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146</v>
      </c>
      <c r="BK400" s="217">
        <f>ROUND(I400*H400,2)</f>
        <v>0</v>
      </c>
      <c r="BL400" s="18" t="s">
        <v>241</v>
      </c>
      <c r="BM400" s="216" t="s">
        <v>811</v>
      </c>
    </row>
    <row r="401" s="2" customFormat="1" ht="16.5" customHeight="1">
      <c r="A401" s="39"/>
      <c r="B401" s="40"/>
      <c r="C401" s="256" t="s">
        <v>776</v>
      </c>
      <c r="D401" s="256" t="s">
        <v>265</v>
      </c>
      <c r="E401" s="257" t="s">
        <v>813</v>
      </c>
      <c r="F401" s="258" t="s">
        <v>814</v>
      </c>
      <c r="G401" s="259" t="s">
        <v>203</v>
      </c>
      <c r="H401" s="260">
        <v>13</v>
      </c>
      <c r="I401" s="261"/>
      <c r="J401" s="262">
        <f>ROUND(I401*H401,2)</f>
        <v>0</v>
      </c>
      <c r="K401" s="258" t="s">
        <v>19</v>
      </c>
      <c r="L401" s="263"/>
      <c r="M401" s="264" t="s">
        <v>19</v>
      </c>
      <c r="N401" s="265" t="s">
        <v>47</v>
      </c>
      <c r="O401" s="85"/>
      <c r="P401" s="214">
        <f>O401*H401</f>
        <v>0</v>
      </c>
      <c r="Q401" s="214">
        <v>0.00013999999999999999</v>
      </c>
      <c r="R401" s="214">
        <f>Q401*H401</f>
        <v>0.0018199999999999998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343</v>
      </c>
      <c r="AT401" s="216" t="s">
        <v>265</v>
      </c>
      <c r="AU401" s="216" t="s">
        <v>146</v>
      </c>
      <c r="AY401" s="18" t="s">
        <v>137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146</v>
      </c>
      <c r="BK401" s="217">
        <f>ROUND(I401*H401,2)</f>
        <v>0</v>
      </c>
      <c r="BL401" s="18" t="s">
        <v>241</v>
      </c>
      <c r="BM401" s="216" t="s">
        <v>815</v>
      </c>
    </row>
    <row r="402" s="2" customFormat="1" ht="16.5" customHeight="1">
      <c r="A402" s="39"/>
      <c r="B402" s="40"/>
      <c r="C402" s="256" t="s">
        <v>781</v>
      </c>
      <c r="D402" s="256" t="s">
        <v>265</v>
      </c>
      <c r="E402" s="257" t="s">
        <v>817</v>
      </c>
      <c r="F402" s="258" t="s">
        <v>818</v>
      </c>
      <c r="G402" s="259" t="s">
        <v>203</v>
      </c>
      <c r="H402" s="260">
        <v>62</v>
      </c>
      <c r="I402" s="261"/>
      <c r="J402" s="262">
        <f>ROUND(I402*H402,2)</f>
        <v>0</v>
      </c>
      <c r="K402" s="258" t="s">
        <v>19</v>
      </c>
      <c r="L402" s="263"/>
      <c r="M402" s="264" t="s">
        <v>19</v>
      </c>
      <c r="N402" s="265" t="s">
        <v>47</v>
      </c>
      <c r="O402" s="85"/>
      <c r="P402" s="214">
        <f>O402*H402</f>
        <v>0</v>
      </c>
      <c r="Q402" s="214">
        <v>0.00013999999999999999</v>
      </c>
      <c r="R402" s="214">
        <f>Q402*H402</f>
        <v>0.0086799999999999985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343</v>
      </c>
      <c r="AT402" s="216" t="s">
        <v>265</v>
      </c>
      <c r="AU402" s="216" t="s">
        <v>146</v>
      </c>
      <c r="AY402" s="18" t="s">
        <v>137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146</v>
      </c>
      <c r="BK402" s="217">
        <f>ROUND(I402*H402,2)</f>
        <v>0</v>
      </c>
      <c r="BL402" s="18" t="s">
        <v>241</v>
      </c>
      <c r="BM402" s="216" t="s">
        <v>819</v>
      </c>
    </row>
    <row r="403" s="2" customFormat="1" ht="16.5" customHeight="1">
      <c r="A403" s="39"/>
      <c r="B403" s="40"/>
      <c r="C403" s="205" t="s">
        <v>785</v>
      </c>
      <c r="D403" s="205" t="s">
        <v>140</v>
      </c>
      <c r="E403" s="206" t="s">
        <v>821</v>
      </c>
      <c r="F403" s="207" t="s">
        <v>822</v>
      </c>
      <c r="G403" s="208" t="s">
        <v>154</v>
      </c>
      <c r="H403" s="209">
        <v>5</v>
      </c>
      <c r="I403" s="210"/>
      <c r="J403" s="211">
        <f>ROUND(I403*H403,2)</f>
        <v>0</v>
      </c>
      <c r="K403" s="207" t="s">
        <v>19</v>
      </c>
      <c r="L403" s="45"/>
      <c r="M403" s="212" t="s">
        <v>19</v>
      </c>
      <c r="N403" s="213" t="s">
        <v>47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241</v>
      </c>
      <c r="AT403" s="216" t="s">
        <v>140</v>
      </c>
      <c r="AU403" s="216" t="s">
        <v>146</v>
      </c>
      <c r="AY403" s="18" t="s">
        <v>137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146</v>
      </c>
      <c r="BK403" s="217">
        <f>ROUND(I403*H403,2)</f>
        <v>0</v>
      </c>
      <c r="BL403" s="18" t="s">
        <v>241</v>
      </c>
      <c r="BM403" s="216" t="s">
        <v>823</v>
      </c>
    </row>
    <row r="404" s="2" customFormat="1" ht="24.15" customHeight="1">
      <c r="A404" s="39"/>
      <c r="B404" s="40"/>
      <c r="C404" s="205" t="s">
        <v>790</v>
      </c>
      <c r="D404" s="205" t="s">
        <v>140</v>
      </c>
      <c r="E404" s="206" t="s">
        <v>825</v>
      </c>
      <c r="F404" s="207" t="s">
        <v>826</v>
      </c>
      <c r="G404" s="208" t="s">
        <v>154</v>
      </c>
      <c r="H404" s="209">
        <v>10</v>
      </c>
      <c r="I404" s="210"/>
      <c r="J404" s="211">
        <f>ROUND(I404*H404,2)</f>
        <v>0</v>
      </c>
      <c r="K404" s="207" t="s">
        <v>144</v>
      </c>
      <c r="L404" s="45"/>
      <c r="M404" s="212" t="s">
        <v>19</v>
      </c>
      <c r="N404" s="213" t="s">
        <v>47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241</v>
      </c>
      <c r="AT404" s="216" t="s">
        <v>140</v>
      </c>
      <c r="AU404" s="216" t="s">
        <v>146</v>
      </c>
      <c r="AY404" s="18" t="s">
        <v>137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146</v>
      </c>
      <c r="BK404" s="217">
        <f>ROUND(I404*H404,2)</f>
        <v>0</v>
      </c>
      <c r="BL404" s="18" t="s">
        <v>241</v>
      </c>
      <c r="BM404" s="216" t="s">
        <v>827</v>
      </c>
    </row>
    <row r="405" s="2" customFormat="1">
      <c r="A405" s="39"/>
      <c r="B405" s="40"/>
      <c r="C405" s="41"/>
      <c r="D405" s="218" t="s">
        <v>148</v>
      </c>
      <c r="E405" s="41"/>
      <c r="F405" s="219" t="s">
        <v>828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148</v>
      </c>
      <c r="AU405" s="18" t="s">
        <v>146</v>
      </c>
    </row>
    <row r="406" s="2" customFormat="1" ht="16.5" customHeight="1">
      <c r="A406" s="39"/>
      <c r="B406" s="40"/>
      <c r="C406" s="256" t="s">
        <v>794</v>
      </c>
      <c r="D406" s="256" t="s">
        <v>265</v>
      </c>
      <c r="E406" s="257" t="s">
        <v>830</v>
      </c>
      <c r="F406" s="258" t="s">
        <v>831</v>
      </c>
      <c r="G406" s="259" t="s">
        <v>154</v>
      </c>
      <c r="H406" s="260">
        <v>10</v>
      </c>
      <c r="I406" s="261"/>
      <c r="J406" s="262">
        <f>ROUND(I406*H406,2)</f>
        <v>0</v>
      </c>
      <c r="K406" s="258" t="s">
        <v>215</v>
      </c>
      <c r="L406" s="263"/>
      <c r="M406" s="264" t="s">
        <v>19</v>
      </c>
      <c r="N406" s="265" t="s">
        <v>47</v>
      </c>
      <c r="O406" s="85"/>
      <c r="P406" s="214">
        <f>O406*H406</f>
        <v>0</v>
      </c>
      <c r="Q406" s="214">
        <v>5.0000000000000002E-05</v>
      </c>
      <c r="R406" s="214">
        <f>Q406*H406</f>
        <v>0.00050000000000000001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343</v>
      </c>
      <c r="AT406" s="216" t="s">
        <v>265</v>
      </c>
      <c r="AU406" s="216" t="s">
        <v>146</v>
      </c>
      <c r="AY406" s="18" t="s">
        <v>137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146</v>
      </c>
      <c r="BK406" s="217">
        <f>ROUND(I406*H406,2)</f>
        <v>0</v>
      </c>
      <c r="BL406" s="18" t="s">
        <v>241</v>
      </c>
      <c r="BM406" s="216" t="s">
        <v>832</v>
      </c>
    </row>
    <row r="407" s="2" customFormat="1" ht="24.15" customHeight="1">
      <c r="A407" s="39"/>
      <c r="B407" s="40"/>
      <c r="C407" s="205" t="s">
        <v>800</v>
      </c>
      <c r="D407" s="205" t="s">
        <v>140</v>
      </c>
      <c r="E407" s="206" t="s">
        <v>834</v>
      </c>
      <c r="F407" s="207" t="s">
        <v>835</v>
      </c>
      <c r="G407" s="208" t="s">
        <v>154</v>
      </c>
      <c r="H407" s="209">
        <v>20</v>
      </c>
      <c r="I407" s="210"/>
      <c r="J407" s="211">
        <f>ROUND(I407*H407,2)</f>
        <v>0</v>
      </c>
      <c r="K407" s="207" t="s">
        <v>144</v>
      </c>
      <c r="L407" s="45"/>
      <c r="M407" s="212" t="s">
        <v>19</v>
      </c>
      <c r="N407" s="213" t="s">
        <v>47</v>
      </c>
      <c r="O407" s="85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241</v>
      </c>
      <c r="AT407" s="216" t="s">
        <v>140</v>
      </c>
      <c r="AU407" s="216" t="s">
        <v>146</v>
      </c>
      <c r="AY407" s="18" t="s">
        <v>137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146</v>
      </c>
      <c r="BK407" s="217">
        <f>ROUND(I407*H407,2)</f>
        <v>0</v>
      </c>
      <c r="BL407" s="18" t="s">
        <v>241</v>
      </c>
      <c r="BM407" s="216" t="s">
        <v>836</v>
      </c>
    </row>
    <row r="408" s="2" customFormat="1">
      <c r="A408" s="39"/>
      <c r="B408" s="40"/>
      <c r="C408" s="41"/>
      <c r="D408" s="218" t="s">
        <v>148</v>
      </c>
      <c r="E408" s="41"/>
      <c r="F408" s="219" t="s">
        <v>837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148</v>
      </c>
      <c r="AU408" s="18" t="s">
        <v>146</v>
      </c>
    </row>
    <row r="409" s="2" customFormat="1" ht="16.5" customHeight="1">
      <c r="A409" s="39"/>
      <c r="B409" s="40"/>
      <c r="C409" s="256" t="s">
        <v>804</v>
      </c>
      <c r="D409" s="256" t="s">
        <v>265</v>
      </c>
      <c r="E409" s="257" t="s">
        <v>839</v>
      </c>
      <c r="F409" s="258" t="s">
        <v>840</v>
      </c>
      <c r="G409" s="259" t="s">
        <v>154</v>
      </c>
      <c r="H409" s="260">
        <v>20</v>
      </c>
      <c r="I409" s="261"/>
      <c r="J409" s="262">
        <f>ROUND(I409*H409,2)</f>
        <v>0</v>
      </c>
      <c r="K409" s="258" t="s">
        <v>19</v>
      </c>
      <c r="L409" s="263"/>
      <c r="M409" s="264" t="s">
        <v>19</v>
      </c>
      <c r="N409" s="265" t="s">
        <v>47</v>
      </c>
      <c r="O409" s="85"/>
      <c r="P409" s="214">
        <f>O409*H409</f>
        <v>0</v>
      </c>
      <c r="Q409" s="214">
        <v>5.0000000000000002E-05</v>
      </c>
      <c r="R409" s="214">
        <f>Q409*H409</f>
        <v>0.001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343</v>
      </c>
      <c r="AT409" s="216" t="s">
        <v>265</v>
      </c>
      <c r="AU409" s="216" t="s">
        <v>146</v>
      </c>
      <c r="AY409" s="18" t="s">
        <v>137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146</v>
      </c>
      <c r="BK409" s="217">
        <f>ROUND(I409*H409,2)</f>
        <v>0</v>
      </c>
      <c r="BL409" s="18" t="s">
        <v>241</v>
      </c>
      <c r="BM409" s="216" t="s">
        <v>841</v>
      </c>
    </row>
    <row r="410" s="2" customFormat="1" ht="24.15" customHeight="1">
      <c r="A410" s="39"/>
      <c r="B410" s="40"/>
      <c r="C410" s="205" t="s">
        <v>808</v>
      </c>
      <c r="D410" s="205" t="s">
        <v>140</v>
      </c>
      <c r="E410" s="206" t="s">
        <v>843</v>
      </c>
      <c r="F410" s="207" t="s">
        <v>844</v>
      </c>
      <c r="G410" s="208" t="s">
        <v>154</v>
      </c>
      <c r="H410" s="209">
        <v>5</v>
      </c>
      <c r="I410" s="210"/>
      <c r="J410" s="211">
        <f>ROUND(I410*H410,2)</f>
        <v>0</v>
      </c>
      <c r="K410" s="207" t="s">
        <v>144</v>
      </c>
      <c r="L410" s="45"/>
      <c r="M410" s="212" t="s">
        <v>19</v>
      </c>
      <c r="N410" s="213" t="s">
        <v>47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241</v>
      </c>
      <c r="AT410" s="216" t="s">
        <v>140</v>
      </c>
      <c r="AU410" s="216" t="s">
        <v>146</v>
      </c>
      <c r="AY410" s="18" t="s">
        <v>137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146</v>
      </c>
      <c r="BK410" s="217">
        <f>ROUND(I410*H410,2)</f>
        <v>0</v>
      </c>
      <c r="BL410" s="18" t="s">
        <v>241</v>
      </c>
      <c r="BM410" s="216" t="s">
        <v>845</v>
      </c>
    </row>
    <row r="411" s="2" customFormat="1">
      <c r="A411" s="39"/>
      <c r="B411" s="40"/>
      <c r="C411" s="41"/>
      <c r="D411" s="218" t="s">
        <v>148</v>
      </c>
      <c r="E411" s="41"/>
      <c r="F411" s="219" t="s">
        <v>846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148</v>
      </c>
      <c r="AU411" s="18" t="s">
        <v>146</v>
      </c>
    </row>
    <row r="412" s="2" customFormat="1" ht="16.5" customHeight="1">
      <c r="A412" s="39"/>
      <c r="B412" s="40"/>
      <c r="C412" s="256" t="s">
        <v>812</v>
      </c>
      <c r="D412" s="256" t="s">
        <v>265</v>
      </c>
      <c r="E412" s="257" t="s">
        <v>848</v>
      </c>
      <c r="F412" s="258" t="s">
        <v>849</v>
      </c>
      <c r="G412" s="259" t="s">
        <v>154</v>
      </c>
      <c r="H412" s="260">
        <v>5</v>
      </c>
      <c r="I412" s="261"/>
      <c r="J412" s="262">
        <f>ROUND(I412*H412,2)</f>
        <v>0</v>
      </c>
      <c r="K412" s="258" t="s">
        <v>19</v>
      </c>
      <c r="L412" s="263"/>
      <c r="M412" s="264" t="s">
        <v>19</v>
      </c>
      <c r="N412" s="265" t="s">
        <v>47</v>
      </c>
      <c r="O412" s="85"/>
      <c r="P412" s="214">
        <f>O412*H412</f>
        <v>0</v>
      </c>
      <c r="Q412" s="214">
        <v>5.0000000000000002E-05</v>
      </c>
      <c r="R412" s="214">
        <f>Q412*H412</f>
        <v>0.00025000000000000001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343</v>
      </c>
      <c r="AT412" s="216" t="s">
        <v>265</v>
      </c>
      <c r="AU412" s="216" t="s">
        <v>146</v>
      </c>
      <c r="AY412" s="18" t="s">
        <v>137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146</v>
      </c>
      <c r="BK412" s="217">
        <f>ROUND(I412*H412,2)</f>
        <v>0</v>
      </c>
      <c r="BL412" s="18" t="s">
        <v>241</v>
      </c>
      <c r="BM412" s="216" t="s">
        <v>850</v>
      </c>
    </row>
    <row r="413" s="2" customFormat="1" ht="24.15" customHeight="1">
      <c r="A413" s="39"/>
      <c r="B413" s="40"/>
      <c r="C413" s="205" t="s">
        <v>816</v>
      </c>
      <c r="D413" s="205" t="s">
        <v>140</v>
      </c>
      <c r="E413" s="206" t="s">
        <v>852</v>
      </c>
      <c r="F413" s="207" t="s">
        <v>853</v>
      </c>
      <c r="G413" s="208" t="s">
        <v>154</v>
      </c>
      <c r="H413" s="209">
        <v>25</v>
      </c>
      <c r="I413" s="210"/>
      <c r="J413" s="211">
        <f>ROUND(I413*H413,2)</f>
        <v>0</v>
      </c>
      <c r="K413" s="207" t="s">
        <v>144</v>
      </c>
      <c r="L413" s="45"/>
      <c r="M413" s="212" t="s">
        <v>19</v>
      </c>
      <c r="N413" s="213" t="s">
        <v>47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241</v>
      </c>
      <c r="AT413" s="216" t="s">
        <v>140</v>
      </c>
      <c r="AU413" s="216" t="s">
        <v>146</v>
      </c>
      <c r="AY413" s="18" t="s">
        <v>137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146</v>
      </c>
      <c r="BK413" s="217">
        <f>ROUND(I413*H413,2)</f>
        <v>0</v>
      </c>
      <c r="BL413" s="18" t="s">
        <v>241</v>
      </c>
      <c r="BM413" s="216" t="s">
        <v>854</v>
      </c>
    </row>
    <row r="414" s="2" customFormat="1">
      <c r="A414" s="39"/>
      <c r="B414" s="40"/>
      <c r="C414" s="41"/>
      <c r="D414" s="218" t="s">
        <v>148</v>
      </c>
      <c r="E414" s="41"/>
      <c r="F414" s="219" t="s">
        <v>855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148</v>
      </c>
      <c r="AU414" s="18" t="s">
        <v>146</v>
      </c>
    </row>
    <row r="415" s="2" customFormat="1" ht="16.5" customHeight="1">
      <c r="A415" s="39"/>
      <c r="B415" s="40"/>
      <c r="C415" s="256" t="s">
        <v>820</v>
      </c>
      <c r="D415" s="256" t="s">
        <v>265</v>
      </c>
      <c r="E415" s="257" t="s">
        <v>857</v>
      </c>
      <c r="F415" s="258" t="s">
        <v>858</v>
      </c>
      <c r="G415" s="259" t="s">
        <v>154</v>
      </c>
      <c r="H415" s="260">
        <v>25</v>
      </c>
      <c r="I415" s="261"/>
      <c r="J415" s="262">
        <f>ROUND(I415*H415,2)</f>
        <v>0</v>
      </c>
      <c r="K415" s="258" t="s">
        <v>19</v>
      </c>
      <c r="L415" s="263"/>
      <c r="M415" s="264" t="s">
        <v>19</v>
      </c>
      <c r="N415" s="265" t="s">
        <v>47</v>
      </c>
      <c r="O415" s="85"/>
      <c r="P415" s="214">
        <f>O415*H415</f>
        <v>0</v>
      </c>
      <c r="Q415" s="214">
        <v>0.00025000000000000001</v>
      </c>
      <c r="R415" s="214">
        <f>Q415*H415</f>
        <v>0.0062500000000000003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343</v>
      </c>
      <c r="AT415" s="216" t="s">
        <v>265</v>
      </c>
      <c r="AU415" s="216" t="s">
        <v>146</v>
      </c>
      <c r="AY415" s="18" t="s">
        <v>137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146</v>
      </c>
      <c r="BK415" s="217">
        <f>ROUND(I415*H415,2)</f>
        <v>0</v>
      </c>
      <c r="BL415" s="18" t="s">
        <v>241</v>
      </c>
      <c r="BM415" s="216" t="s">
        <v>859</v>
      </c>
    </row>
    <row r="416" s="2" customFormat="1" ht="16.5" customHeight="1">
      <c r="A416" s="39"/>
      <c r="B416" s="40"/>
      <c r="C416" s="205" t="s">
        <v>824</v>
      </c>
      <c r="D416" s="205" t="s">
        <v>140</v>
      </c>
      <c r="E416" s="206" t="s">
        <v>861</v>
      </c>
      <c r="F416" s="207" t="s">
        <v>862</v>
      </c>
      <c r="G416" s="208" t="s">
        <v>154</v>
      </c>
      <c r="H416" s="209">
        <v>5</v>
      </c>
      <c r="I416" s="210"/>
      <c r="J416" s="211">
        <f>ROUND(I416*H416,2)</f>
        <v>0</v>
      </c>
      <c r="K416" s="207" t="s">
        <v>144</v>
      </c>
      <c r="L416" s="45"/>
      <c r="M416" s="212" t="s">
        <v>19</v>
      </c>
      <c r="N416" s="213" t="s">
        <v>47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241</v>
      </c>
      <c r="AT416" s="216" t="s">
        <v>140</v>
      </c>
      <c r="AU416" s="216" t="s">
        <v>146</v>
      </c>
      <c r="AY416" s="18" t="s">
        <v>137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146</v>
      </c>
      <c r="BK416" s="217">
        <f>ROUND(I416*H416,2)</f>
        <v>0</v>
      </c>
      <c r="BL416" s="18" t="s">
        <v>241</v>
      </c>
      <c r="BM416" s="216" t="s">
        <v>863</v>
      </c>
    </row>
    <row r="417" s="2" customFormat="1">
      <c r="A417" s="39"/>
      <c r="B417" s="40"/>
      <c r="C417" s="41"/>
      <c r="D417" s="218" t="s">
        <v>148</v>
      </c>
      <c r="E417" s="41"/>
      <c r="F417" s="219" t="s">
        <v>864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148</v>
      </c>
      <c r="AU417" s="18" t="s">
        <v>146</v>
      </c>
    </row>
    <row r="418" s="2" customFormat="1" ht="16.5" customHeight="1">
      <c r="A418" s="39"/>
      <c r="B418" s="40"/>
      <c r="C418" s="256" t="s">
        <v>829</v>
      </c>
      <c r="D418" s="256" t="s">
        <v>265</v>
      </c>
      <c r="E418" s="257" t="s">
        <v>866</v>
      </c>
      <c r="F418" s="258" t="s">
        <v>867</v>
      </c>
      <c r="G418" s="259" t="s">
        <v>154</v>
      </c>
      <c r="H418" s="260">
        <v>5</v>
      </c>
      <c r="I418" s="261"/>
      <c r="J418" s="262">
        <f>ROUND(I418*H418,2)</f>
        <v>0</v>
      </c>
      <c r="K418" s="258" t="s">
        <v>19</v>
      </c>
      <c r="L418" s="263"/>
      <c r="M418" s="264" t="s">
        <v>19</v>
      </c>
      <c r="N418" s="265" t="s">
        <v>47</v>
      </c>
      <c r="O418" s="85"/>
      <c r="P418" s="214">
        <f>O418*H418</f>
        <v>0</v>
      </c>
      <c r="Q418" s="214">
        <v>0.00014999999999999999</v>
      </c>
      <c r="R418" s="214">
        <f>Q418*H418</f>
        <v>0.00074999999999999991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343</v>
      </c>
      <c r="AT418" s="216" t="s">
        <v>265</v>
      </c>
      <c r="AU418" s="216" t="s">
        <v>146</v>
      </c>
      <c r="AY418" s="18" t="s">
        <v>137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146</v>
      </c>
      <c r="BK418" s="217">
        <f>ROUND(I418*H418,2)</f>
        <v>0</v>
      </c>
      <c r="BL418" s="18" t="s">
        <v>241</v>
      </c>
      <c r="BM418" s="216" t="s">
        <v>868</v>
      </c>
    </row>
    <row r="419" s="2" customFormat="1" ht="24.15" customHeight="1">
      <c r="A419" s="39"/>
      <c r="B419" s="40"/>
      <c r="C419" s="205" t="s">
        <v>833</v>
      </c>
      <c r="D419" s="205" t="s">
        <v>140</v>
      </c>
      <c r="E419" s="206" t="s">
        <v>870</v>
      </c>
      <c r="F419" s="207" t="s">
        <v>871</v>
      </c>
      <c r="G419" s="208" t="s">
        <v>154</v>
      </c>
      <c r="H419" s="209">
        <v>15</v>
      </c>
      <c r="I419" s="210"/>
      <c r="J419" s="211">
        <f>ROUND(I419*H419,2)</f>
        <v>0</v>
      </c>
      <c r="K419" s="207" t="s">
        <v>144</v>
      </c>
      <c r="L419" s="45"/>
      <c r="M419" s="212" t="s">
        <v>19</v>
      </c>
      <c r="N419" s="213" t="s">
        <v>47</v>
      </c>
      <c r="O419" s="85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241</v>
      </c>
      <c r="AT419" s="216" t="s">
        <v>140</v>
      </c>
      <c r="AU419" s="216" t="s">
        <v>146</v>
      </c>
      <c r="AY419" s="18" t="s">
        <v>137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146</v>
      </c>
      <c r="BK419" s="217">
        <f>ROUND(I419*H419,2)</f>
        <v>0</v>
      </c>
      <c r="BL419" s="18" t="s">
        <v>241</v>
      </c>
      <c r="BM419" s="216" t="s">
        <v>872</v>
      </c>
    </row>
    <row r="420" s="2" customFormat="1">
      <c r="A420" s="39"/>
      <c r="B420" s="40"/>
      <c r="C420" s="41"/>
      <c r="D420" s="218" t="s">
        <v>148</v>
      </c>
      <c r="E420" s="41"/>
      <c r="F420" s="219" t="s">
        <v>873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148</v>
      </c>
      <c r="AU420" s="18" t="s">
        <v>146</v>
      </c>
    </row>
    <row r="421" s="2" customFormat="1" ht="16.5" customHeight="1">
      <c r="A421" s="39"/>
      <c r="B421" s="40"/>
      <c r="C421" s="256" t="s">
        <v>838</v>
      </c>
      <c r="D421" s="256" t="s">
        <v>265</v>
      </c>
      <c r="E421" s="257" t="s">
        <v>875</v>
      </c>
      <c r="F421" s="258" t="s">
        <v>876</v>
      </c>
      <c r="G421" s="259" t="s">
        <v>154</v>
      </c>
      <c r="H421" s="260">
        <v>15</v>
      </c>
      <c r="I421" s="261"/>
      <c r="J421" s="262">
        <f>ROUND(I421*H421,2)</f>
        <v>0</v>
      </c>
      <c r="K421" s="258" t="s">
        <v>19</v>
      </c>
      <c r="L421" s="263"/>
      <c r="M421" s="264" t="s">
        <v>19</v>
      </c>
      <c r="N421" s="265" t="s">
        <v>47</v>
      </c>
      <c r="O421" s="85"/>
      <c r="P421" s="214">
        <f>O421*H421</f>
        <v>0</v>
      </c>
      <c r="Q421" s="214">
        <v>0.0040000000000000001</v>
      </c>
      <c r="R421" s="214">
        <f>Q421*H421</f>
        <v>0.059999999999999998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343</v>
      </c>
      <c r="AT421" s="216" t="s">
        <v>265</v>
      </c>
      <c r="AU421" s="216" t="s">
        <v>146</v>
      </c>
      <c r="AY421" s="18" t="s">
        <v>137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146</v>
      </c>
      <c r="BK421" s="217">
        <f>ROUND(I421*H421,2)</f>
        <v>0</v>
      </c>
      <c r="BL421" s="18" t="s">
        <v>241</v>
      </c>
      <c r="BM421" s="216" t="s">
        <v>877</v>
      </c>
    </row>
    <row r="422" s="2" customFormat="1" ht="24.15" customHeight="1">
      <c r="A422" s="39"/>
      <c r="B422" s="40"/>
      <c r="C422" s="205" t="s">
        <v>842</v>
      </c>
      <c r="D422" s="205" t="s">
        <v>140</v>
      </c>
      <c r="E422" s="206" t="s">
        <v>870</v>
      </c>
      <c r="F422" s="207" t="s">
        <v>871</v>
      </c>
      <c r="G422" s="208" t="s">
        <v>154</v>
      </c>
      <c r="H422" s="209">
        <v>5</v>
      </c>
      <c r="I422" s="210"/>
      <c r="J422" s="211">
        <f>ROUND(I422*H422,2)</f>
        <v>0</v>
      </c>
      <c r="K422" s="207" t="s">
        <v>144</v>
      </c>
      <c r="L422" s="45"/>
      <c r="M422" s="212" t="s">
        <v>19</v>
      </c>
      <c r="N422" s="213" t="s">
        <v>47</v>
      </c>
      <c r="O422" s="85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241</v>
      </c>
      <c r="AT422" s="216" t="s">
        <v>140</v>
      </c>
      <c r="AU422" s="216" t="s">
        <v>146</v>
      </c>
      <c r="AY422" s="18" t="s">
        <v>137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146</v>
      </c>
      <c r="BK422" s="217">
        <f>ROUND(I422*H422,2)</f>
        <v>0</v>
      </c>
      <c r="BL422" s="18" t="s">
        <v>241</v>
      </c>
      <c r="BM422" s="216" t="s">
        <v>879</v>
      </c>
    </row>
    <row r="423" s="2" customFormat="1">
      <c r="A423" s="39"/>
      <c r="B423" s="40"/>
      <c r="C423" s="41"/>
      <c r="D423" s="218" t="s">
        <v>148</v>
      </c>
      <c r="E423" s="41"/>
      <c r="F423" s="219" t="s">
        <v>873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148</v>
      </c>
      <c r="AU423" s="18" t="s">
        <v>146</v>
      </c>
    </row>
    <row r="424" s="2" customFormat="1" ht="16.5" customHeight="1">
      <c r="A424" s="39"/>
      <c r="B424" s="40"/>
      <c r="C424" s="256" t="s">
        <v>847</v>
      </c>
      <c r="D424" s="256" t="s">
        <v>265</v>
      </c>
      <c r="E424" s="257" t="s">
        <v>881</v>
      </c>
      <c r="F424" s="258" t="s">
        <v>882</v>
      </c>
      <c r="G424" s="259" t="s">
        <v>154</v>
      </c>
      <c r="H424" s="260">
        <v>5</v>
      </c>
      <c r="I424" s="261"/>
      <c r="J424" s="262">
        <f>ROUND(I424*H424,2)</f>
        <v>0</v>
      </c>
      <c r="K424" s="258" t="s">
        <v>19</v>
      </c>
      <c r="L424" s="263"/>
      <c r="M424" s="264" t="s">
        <v>19</v>
      </c>
      <c r="N424" s="265" t="s">
        <v>47</v>
      </c>
      <c r="O424" s="85"/>
      <c r="P424" s="214">
        <f>O424*H424</f>
        <v>0</v>
      </c>
      <c r="Q424" s="214">
        <v>0.0040000000000000001</v>
      </c>
      <c r="R424" s="214">
        <f>Q424*H424</f>
        <v>0.02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343</v>
      </c>
      <c r="AT424" s="216" t="s">
        <v>265</v>
      </c>
      <c r="AU424" s="216" t="s">
        <v>146</v>
      </c>
      <c r="AY424" s="18" t="s">
        <v>137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146</v>
      </c>
      <c r="BK424" s="217">
        <f>ROUND(I424*H424,2)</f>
        <v>0</v>
      </c>
      <c r="BL424" s="18" t="s">
        <v>241</v>
      </c>
      <c r="BM424" s="216" t="s">
        <v>883</v>
      </c>
    </row>
    <row r="425" s="2" customFormat="1" ht="16.5" customHeight="1">
      <c r="A425" s="39"/>
      <c r="B425" s="40"/>
      <c r="C425" s="205" t="s">
        <v>851</v>
      </c>
      <c r="D425" s="205" t="s">
        <v>140</v>
      </c>
      <c r="E425" s="206" t="s">
        <v>885</v>
      </c>
      <c r="F425" s="207" t="s">
        <v>886</v>
      </c>
      <c r="G425" s="208" t="s">
        <v>154</v>
      </c>
      <c r="H425" s="209">
        <v>5</v>
      </c>
      <c r="I425" s="210"/>
      <c r="J425" s="211">
        <f>ROUND(I425*H425,2)</f>
        <v>0</v>
      </c>
      <c r="K425" s="207" t="s">
        <v>19</v>
      </c>
      <c r="L425" s="45"/>
      <c r="M425" s="212" t="s">
        <v>19</v>
      </c>
      <c r="N425" s="213" t="s">
        <v>47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241</v>
      </c>
      <c r="AT425" s="216" t="s">
        <v>140</v>
      </c>
      <c r="AU425" s="216" t="s">
        <v>146</v>
      </c>
      <c r="AY425" s="18" t="s">
        <v>137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146</v>
      </c>
      <c r="BK425" s="217">
        <f>ROUND(I425*H425,2)</f>
        <v>0</v>
      </c>
      <c r="BL425" s="18" t="s">
        <v>241</v>
      </c>
      <c r="BM425" s="216" t="s">
        <v>1403</v>
      </c>
    </row>
    <row r="426" s="2" customFormat="1" ht="16.5" customHeight="1">
      <c r="A426" s="39"/>
      <c r="B426" s="40"/>
      <c r="C426" s="205" t="s">
        <v>856</v>
      </c>
      <c r="D426" s="205" t="s">
        <v>140</v>
      </c>
      <c r="E426" s="206" t="s">
        <v>889</v>
      </c>
      <c r="F426" s="207" t="s">
        <v>890</v>
      </c>
      <c r="G426" s="208" t="s">
        <v>520</v>
      </c>
      <c r="H426" s="209">
        <v>8</v>
      </c>
      <c r="I426" s="210"/>
      <c r="J426" s="211">
        <f>ROUND(I426*H426,2)</f>
        <v>0</v>
      </c>
      <c r="K426" s="207" t="s">
        <v>19</v>
      </c>
      <c r="L426" s="45"/>
      <c r="M426" s="212" t="s">
        <v>19</v>
      </c>
      <c r="N426" s="213" t="s">
        <v>47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241</v>
      </c>
      <c r="AT426" s="216" t="s">
        <v>140</v>
      </c>
      <c r="AU426" s="216" t="s">
        <v>146</v>
      </c>
      <c r="AY426" s="18" t="s">
        <v>137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146</v>
      </c>
      <c r="BK426" s="217">
        <f>ROUND(I426*H426,2)</f>
        <v>0</v>
      </c>
      <c r="BL426" s="18" t="s">
        <v>241</v>
      </c>
      <c r="BM426" s="216" t="s">
        <v>891</v>
      </c>
    </row>
    <row r="427" s="2" customFormat="1" ht="16.5" customHeight="1">
      <c r="A427" s="39"/>
      <c r="B427" s="40"/>
      <c r="C427" s="205" t="s">
        <v>860</v>
      </c>
      <c r="D427" s="205" t="s">
        <v>140</v>
      </c>
      <c r="E427" s="206" t="s">
        <v>893</v>
      </c>
      <c r="F427" s="207" t="s">
        <v>894</v>
      </c>
      <c r="G427" s="208" t="s">
        <v>520</v>
      </c>
      <c r="H427" s="209">
        <v>25</v>
      </c>
      <c r="I427" s="210"/>
      <c r="J427" s="211">
        <f>ROUND(I427*H427,2)</f>
        <v>0</v>
      </c>
      <c r="K427" s="207" t="s">
        <v>19</v>
      </c>
      <c r="L427" s="45"/>
      <c r="M427" s="212" t="s">
        <v>19</v>
      </c>
      <c r="N427" s="213" t="s">
        <v>47</v>
      </c>
      <c r="O427" s="85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241</v>
      </c>
      <c r="AT427" s="216" t="s">
        <v>140</v>
      </c>
      <c r="AU427" s="216" t="s">
        <v>146</v>
      </c>
      <c r="AY427" s="18" t="s">
        <v>137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146</v>
      </c>
      <c r="BK427" s="217">
        <f>ROUND(I427*H427,2)</f>
        <v>0</v>
      </c>
      <c r="BL427" s="18" t="s">
        <v>241</v>
      </c>
      <c r="BM427" s="216" t="s">
        <v>895</v>
      </c>
    </row>
    <row r="428" s="2" customFormat="1" ht="24.15" customHeight="1">
      <c r="A428" s="39"/>
      <c r="B428" s="40"/>
      <c r="C428" s="205" t="s">
        <v>865</v>
      </c>
      <c r="D428" s="205" t="s">
        <v>140</v>
      </c>
      <c r="E428" s="206" t="s">
        <v>897</v>
      </c>
      <c r="F428" s="207" t="s">
        <v>898</v>
      </c>
      <c r="G428" s="208" t="s">
        <v>285</v>
      </c>
      <c r="H428" s="209">
        <v>0.222</v>
      </c>
      <c r="I428" s="210"/>
      <c r="J428" s="211">
        <f>ROUND(I428*H428,2)</f>
        <v>0</v>
      </c>
      <c r="K428" s="207" t="s">
        <v>144</v>
      </c>
      <c r="L428" s="45"/>
      <c r="M428" s="212" t="s">
        <v>19</v>
      </c>
      <c r="N428" s="213" t="s">
        <v>47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241</v>
      </c>
      <c r="AT428" s="216" t="s">
        <v>140</v>
      </c>
      <c r="AU428" s="216" t="s">
        <v>146</v>
      </c>
      <c r="AY428" s="18" t="s">
        <v>137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146</v>
      </c>
      <c r="BK428" s="217">
        <f>ROUND(I428*H428,2)</f>
        <v>0</v>
      </c>
      <c r="BL428" s="18" t="s">
        <v>241</v>
      </c>
      <c r="BM428" s="216" t="s">
        <v>899</v>
      </c>
    </row>
    <row r="429" s="2" customFormat="1">
      <c r="A429" s="39"/>
      <c r="B429" s="40"/>
      <c r="C429" s="41"/>
      <c r="D429" s="218" t="s">
        <v>148</v>
      </c>
      <c r="E429" s="41"/>
      <c r="F429" s="219" t="s">
        <v>900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148</v>
      </c>
      <c r="AU429" s="18" t="s">
        <v>146</v>
      </c>
    </row>
    <row r="430" s="12" customFormat="1" ht="22.8" customHeight="1">
      <c r="A430" s="12"/>
      <c r="B430" s="189"/>
      <c r="C430" s="190"/>
      <c r="D430" s="191" t="s">
        <v>74</v>
      </c>
      <c r="E430" s="203" t="s">
        <v>901</v>
      </c>
      <c r="F430" s="203" t="s">
        <v>902</v>
      </c>
      <c r="G430" s="190"/>
      <c r="H430" s="190"/>
      <c r="I430" s="193"/>
      <c r="J430" s="204">
        <f>BK430</f>
        <v>0</v>
      </c>
      <c r="K430" s="190"/>
      <c r="L430" s="195"/>
      <c r="M430" s="196"/>
      <c r="N430" s="197"/>
      <c r="O430" s="197"/>
      <c r="P430" s="198">
        <f>SUM(P431:P455)</f>
        <v>0</v>
      </c>
      <c r="Q430" s="197"/>
      <c r="R430" s="198">
        <f>SUM(R431:R455)</f>
        <v>0.26250800000000002</v>
      </c>
      <c r="S430" s="197"/>
      <c r="T430" s="199">
        <f>SUM(T431:T455)</f>
        <v>0.42420000000000002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0" t="s">
        <v>146</v>
      </c>
      <c r="AT430" s="201" t="s">
        <v>74</v>
      </c>
      <c r="AU430" s="201" t="s">
        <v>83</v>
      </c>
      <c r="AY430" s="200" t="s">
        <v>137</v>
      </c>
      <c r="BK430" s="202">
        <f>SUM(BK431:BK455)</f>
        <v>0</v>
      </c>
    </row>
    <row r="431" s="2" customFormat="1" ht="16.5" customHeight="1">
      <c r="A431" s="39"/>
      <c r="B431" s="40"/>
      <c r="C431" s="205" t="s">
        <v>869</v>
      </c>
      <c r="D431" s="205" t="s">
        <v>140</v>
      </c>
      <c r="E431" s="206" t="s">
        <v>904</v>
      </c>
      <c r="F431" s="207" t="s">
        <v>905</v>
      </c>
      <c r="G431" s="208" t="s">
        <v>154</v>
      </c>
      <c r="H431" s="209">
        <v>5</v>
      </c>
      <c r="I431" s="210"/>
      <c r="J431" s="211">
        <f>ROUND(I431*H431,2)</f>
        <v>0</v>
      </c>
      <c r="K431" s="207" t="s">
        <v>144</v>
      </c>
      <c r="L431" s="45"/>
      <c r="M431" s="212" t="s">
        <v>19</v>
      </c>
      <c r="N431" s="213" t="s">
        <v>47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0.002</v>
      </c>
      <c r="T431" s="215">
        <f>S431*H431</f>
        <v>0.01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241</v>
      </c>
      <c r="AT431" s="216" t="s">
        <v>140</v>
      </c>
      <c r="AU431" s="216" t="s">
        <v>146</v>
      </c>
      <c r="AY431" s="18" t="s">
        <v>137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146</v>
      </c>
      <c r="BK431" s="217">
        <f>ROUND(I431*H431,2)</f>
        <v>0</v>
      </c>
      <c r="BL431" s="18" t="s">
        <v>241</v>
      </c>
      <c r="BM431" s="216" t="s">
        <v>906</v>
      </c>
    </row>
    <row r="432" s="2" customFormat="1">
      <c r="A432" s="39"/>
      <c r="B432" s="40"/>
      <c r="C432" s="41"/>
      <c r="D432" s="218" t="s">
        <v>148</v>
      </c>
      <c r="E432" s="41"/>
      <c r="F432" s="219" t="s">
        <v>907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148</v>
      </c>
      <c r="AU432" s="18" t="s">
        <v>146</v>
      </c>
    </row>
    <row r="433" s="2" customFormat="1" ht="21.75" customHeight="1">
      <c r="A433" s="39"/>
      <c r="B433" s="40"/>
      <c r="C433" s="205" t="s">
        <v>874</v>
      </c>
      <c r="D433" s="205" t="s">
        <v>140</v>
      </c>
      <c r="E433" s="206" t="s">
        <v>909</v>
      </c>
      <c r="F433" s="207" t="s">
        <v>910</v>
      </c>
      <c r="G433" s="208" t="s">
        <v>154</v>
      </c>
      <c r="H433" s="209">
        <v>5</v>
      </c>
      <c r="I433" s="210"/>
      <c r="J433" s="211">
        <f>ROUND(I433*H433,2)</f>
        <v>0</v>
      </c>
      <c r="K433" s="207" t="s">
        <v>144</v>
      </c>
      <c r="L433" s="45"/>
      <c r="M433" s="212" t="s">
        <v>19</v>
      </c>
      <c r="N433" s="213" t="s">
        <v>47</v>
      </c>
      <c r="O433" s="85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241</v>
      </c>
      <c r="AT433" s="216" t="s">
        <v>140</v>
      </c>
      <c r="AU433" s="216" t="s">
        <v>146</v>
      </c>
      <c r="AY433" s="18" t="s">
        <v>137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146</v>
      </c>
      <c r="BK433" s="217">
        <f>ROUND(I433*H433,2)</f>
        <v>0</v>
      </c>
      <c r="BL433" s="18" t="s">
        <v>241</v>
      </c>
      <c r="BM433" s="216" t="s">
        <v>911</v>
      </c>
    </row>
    <row r="434" s="2" customFormat="1">
      <c r="A434" s="39"/>
      <c r="B434" s="40"/>
      <c r="C434" s="41"/>
      <c r="D434" s="218" t="s">
        <v>148</v>
      </c>
      <c r="E434" s="41"/>
      <c r="F434" s="219" t="s">
        <v>912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148</v>
      </c>
      <c r="AU434" s="18" t="s">
        <v>146</v>
      </c>
    </row>
    <row r="435" s="2" customFormat="1" ht="16.5" customHeight="1">
      <c r="A435" s="39"/>
      <c r="B435" s="40"/>
      <c r="C435" s="256" t="s">
        <v>878</v>
      </c>
      <c r="D435" s="256" t="s">
        <v>265</v>
      </c>
      <c r="E435" s="257" t="s">
        <v>914</v>
      </c>
      <c r="F435" s="258" t="s">
        <v>915</v>
      </c>
      <c r="G435" s="259" t="s">
        <v>154</v>
      </c>
      <c r="H435" s="260">
        <v>5</v>
      </c>
      <c r="I435" s="261"/>
      <c r="J435" s="262">
        <f>ROUND(I435*H435,2)</f>
        <v>0</v>
      </c>
      <c r="K435" s="258" t="s">
        <v>19</v>
      </c>
      <c r="L435" s="263"/>
      <c r="M435" s="264" t="s">
        <v>19</v>
      </c>
      <c r="N435" s="265" t="s">
        <v>47</v>
      </c>
      <c r="O435" s="85"/>
      <c r="P435" s="214">
        <f>O435*H435</f>
        <v>0</v>
      </c>
      <c r="Q435" s="214">
        <v>0.02</v>
      </c>
      <c r="R435" s="214">
        <f>Q435*H435</f>
        <v>0.10000000000000001</v>
      </c>
      <c r="S435" s="214">
        <v>0</v>
      </c>
      <c r="T435" s="21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6" t="s">
        <v>343</v>
      </c>
      <c r="AT435" s="216" t="s">
        <v>265</v>
      </c>
      <c r="AU435" s="216" t="s">
        <v>146</v>
      </c>
      <c r="AY435" s="18" t="s">
        <v>137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8" t="s">
        <v>146</v>
      </c>
      <c r="BK435" s="217">
        <f>ROUND(I435*H435,2)</f>
        <v>0</v>
      </c>
      <c r="BL435" s="18" t="s">
        <v>241</v>
      </c>
      <c r="BM435" s="216" t="s">
        <v>916</v>
      </c>
    </row>
    <row r="436" s="2" customFormat="1" ht="16.5" customHeight="1">
      <c r="A436" s="39"/>
      <c r="B436" s="40"/>
      <c r="C436" s="205" t="s">
        <v>880</v>
      </c>
      <c r="D436" s="205" t="s">
        <v>140</v>
      </c>
      <c r="E436" s="206" t="s">
        <v>918</v>
      </c>
      <c r="F436" s="207" t="s">
        <v>919</v>
      </c>
      <c r="G436" s="208" t="s">
        <v>154</v>
      </c>
      <c r="H436" s="209">
        <v>5</v>
      </c>
      <c r="I436" s="210"/>
      <c r="J436" s="211">
        <f>ROUND(I436*H436,2)</f>
        <v>0</v>
      </c>
      <c r="K436" s="207" t="s">
        <v>19</v>
      </c>
      <c r="L436" s="45"/>
      <c r="M436" s="212" t="s">
        <v>19</v>
      </c>
      <c r="N436" s="213" t="s">
        <v>47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241</v>
      </c>
      <c r="AT436" s="216" t="s">
        <v>140</v>
      </c>
      <c r="AU436" s="216" t="s">
        <v>146</v>
      </c>
      <c r="AY436" s="18" t="s">
        <v>137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146</v>
      </c>
      <c r="BK436" s="217">
        <f>ROUND(I436*H436,2)</f>
        <v>0</v>
      </c>
      <c r="BL436" s="18" t="s">
        <v>241</v>
      </c>
      <c r="BM436" s="216" t="s">
        <v>1404</v>
      </c>
    </row>
    <row r="437" s="2" customFormat="1" ht="16.5" customHeight="1">
      <c r="A437" s="39"/>
      <c r="B437" s="40"/>
      <c r="C437" s="256" t="s">
        <v>888</v>
      </c>
      <c r="D437" s="256" t="s">
        <v>265</v>
      </c>
      <c r="E437" s="257" t="s">
        <v>922</v>
      </c>
      <c r="F437" s="258" t="s">
        <v>923</v>
      </c>
      <c r="G437" s="259" t="s">
        <v>154</v>
      </c>
      <c r="H437" s="260">
        <v>5</v>
      </c>
      <c r="I437" s="261"/>
      <c r="J437" s="262">
        <f>ROUND(I437*H437,2)</f>
        <v>0</v>
      </c>
      <c r="K437" s="258" t="s">
        <v>19</v>
      </c>
      <c r="L437" s="263"/>
      <c r="M437" s="264" t="s">
        <v>19</v>
      </c>
      <c r="N437" s="265" t="s">
        <v>47</v>
      </c>
      <c r="O437" s="85"/>
      <c r="P437" s="214">
        <f>O437*H437</f>
        <v>0</v>
      </c>
      <c r="Q437" s="214">
        <v>0.0016000000000000001</v>
      </c>
      <c r="R437" s="214">
        <f>Q437*H437</f>
        <v>0.0080000000000000002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343</v>
      </c>
      <c r="AT437" s="216" t="s">
        <v>265</v>
      </c>
      <c r="AU437" s="216" t="s">
        <v>146</v>
      </c>
      <c r="AY437" s="18" t="s">
        <v>137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146</v>
      </c>
      <c r="BK437" s="217">
        <f>ROUND(I437*H437,2)</f>
        <v>0</v>
      </c>
      <c r="BL437" s="18" t="s">
        <v>241</v>
      </c>
      <c r="BM437" s="216" t="s">
        <v>1405</v>
      </c>
    </row>
    <row r="438" s="2" customFormat="1" ht="16.5" customHeight="1">
      <c r="A438" s="39"/>
      <c r="B438" s="40"/>
      <c r="C438" s="205" t="s">
        <v>892</v>
      </c>
      <c r="D438" s="205" t="s">
        <v>140</v>
      </c>
      <c r="E438" s="206" t="s">
        <v>926</v>
      </c>
      <c r="F438" s="207" t="s">
        <v>927</v>
      </c>
      <c r="G438" s="208" t="s">
        <v>154</v>
      </c>
      <c r="H438" s="209">
        <v>10</v>
      </c>
      <c r="I438" s="210"/>
      <c r="J438" s="211">
        <f>ROUND(I438*H438,2)</f>
        <v>0</v>
      </c>
      <c r="K438" s="207" t="s">
        <v>19</v>
      </c>
      <c r="L438" s="45"/>
      <c r="M438" s="212" t="s">
        <v>19</v>
      </c>
      <c r="N438" s="213" t="s">
        <v>47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241</v>
      </c>
      <c r="AT438" s="216" t="s">
        <v>140</v>
      </c>
      <c r="AU438" s="216" t="s">
        <v>146</v>
      </c>
      <c r="AY438" s="18" t="s">
        <v>137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146</v>
      </c>
      <c r="BK438" s="217">
        <f>ROUND(I438*H438,2)</f>
        <v>0</v>
      </c>
      <c r="BL438" s="18" t="s">
        <v>241</v>
      </c>
      <c r="BM438" s="216" t="s">
        <v>928</v>
      </c>
    </row>
    <row r="439" s="2" customFormat="1" ht="16.5" customHeight="1">
      <c r="A439" s="39"/>
      <c r="B439" s="40"/>
      <c r="C439" s="205" t="s">
        <v>896</v>
      </c>
      <c r="D439" s="205" t="s">
        <v>140</v>
      </c>
      <c r="E439" s="206" t="s">
        <v>930</v>
      </c>
      <c r="F439" s="207" t="s">
        <v>931</v>
      </c>
      <c r="G439" s="208" t="s">
        <v>154</v>
      </c>
      <c r="H439" s="209">
        <v>5</v>
      </c>
      <c r="I439" s="210"/>
      <c r="J439" s="211">
        <f>ROUND(I439*H439,2)</f>
        <v>0</v>
      </c>
      <c r="K439" s="207" t="s">
        <v>19</v>
      </c>
      <c r="L439" s="45"/>
      <c r="M439" s="212" t="s">
        <v>19</v>
      </c>
      <c r="N439" s="213" t="s">
        <v>47</v>
      </c>
      <c r="O439" s="85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241</v>
      </c>
      <c r="AT439" s="216" t="s">
        <v>140</v>
      </c>
      <c r="AU439" s="216" t="s">
        <v>146</v>
      </c>
      <c r="AY439" s="18" t="s">
        <v>137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146</v>
      </c>
      <c r="BK439" s="217">
        <f>ROUND(I439*H439,2)</f>
        <v>0</v>
      </c>
      <c r="BL439" s="18" t="s">
        <v>241</v>
      </c>
      <c r="BM439" s="216" t="s">
        <v>932</v>
      </c>
    </row>
    <row r="440" s="2" customFormat="1" ht="16.5" customHeight="1">
      <c r="A440" s="39"/>
      <c r="B440" s="40"/>
      <c r="C440" s="205" t="s">
        <v>903</v>
      </c>
      <c r="D440" s="205" t="s">
        <v>140</v>
      </c>
      <c r="E440" s="206" t="s">
        <v>934</v>
      </c>
      <c r="F440" s="207" t="s">
        <v>935</v>
      </c>
      <c r="G440" s="208" t="s">
        <v>154</v>
      </c>
      <c r="H440" s="209">
        <v>10</v>
      </c>
      <c r="I440" s="210"/>
      <c r="J440" s="211">
        <f>ROUND(I440*H440,2)</f>
        <v>0</v>
      </c>
      <c r="K440" s="207" t="s">
        <v>19</v>
      </c>
      <c r="L440" s="45"/>
      <c r="M440" s="212" t="s">
        <v>19</v>
      </c>
      <c r="N440" s="213" t="s">
        <v>47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241</v>
      </c>
      <c r="AT440" s="216" t="s">
        <v>140</v>
      </c>
      <c r="AU440" s="216" t="s">
        <v>146</v>
      </c>
      <c r="AY440" s="18" t="s">
        <v>137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146</v>
      </c>
      <c r="BK440" s="217">
        <f>ROUND(I440*H440,2)</f>
        <v>0</v>
      </c>
      <c r="BL440" s="18" t="s">
        <v>241</v>
      </c>
      <c r="BM440" s="216" t="s">
        <v>936</v>
      </c>
    </row>
    <row r="441" s="2" customFormat="1" ht="16.5" customHeight="1">
      <c r="A441" s="39"/>
      <c r="B441" s="40"/>
      <c r="C441" s="205" t="s">
        <v>908</v>
      </c>
      <c r="D441" s="205" t="s">
        <v>140</v>
      </c>
      <c r="E441" s="206" t="s">
        <v>938</v>
      </c>
      <c r="F441" s="207" t="s">
        <v>939</v>
      </c>
      <c r="G441" s="208" t="s">
        <v>154</v>
      </c>
      <c r="H441" s="209">
        <v>1</v>
      </c>
      <c r="I441" s="210"/>
      <c r="J441" s="211">
        <f>ROUND(I441*H441,2)</f>
        <v>0</v>
      </c>
      <c r="K441" s="207" t="s">
        <v>19</v>
      </c>
      <c r="L441" s="45"/>
      <c r="M441" s="212" t="s">
        <v>19</v>
      </c>
      <c r="N441" s="213" t="s">
        <v>47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241</v>
      </c>
      <c r="AT441" s="216" t="s">
        <v>140</v>
      </c>
      <c r="AU441" s="216" t="s">
        <v>146</v>
      </c>
      <c r="AY441" s="18" t="s">
        <v>137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146</v>
      </c>
      <c r="BK441" s="217">
        <f>ROUND(I441*H441,2)</f>
        <v>0</v>
      </c>
      <c r="BL441" s="18" t="s">
        <v>241</v>
      </c>
      <c r="BM441" s="216" t="s">
        <v>940</v>
      </c>
    </row>
    <row r="442" s="2" customFormat="1" ht="16.5" customHeight="1">
      <c r="A442" s="39"/>
      <c r="B442" s="40"/>
      <c r="C442" s="205" t="s">
        <v>913</v>
      </c>
      <c r="D442" s="205" t="s">
        <v>140</v>
      </c>
      <c r="E442" s="206" t="s">
        <v>942</v>
      </c>
      <c r="F442" s="207" t="s">
        <v>943</v>
      </c>
      <c r="G442" s="208" t="s">
        <v>154</v>
      </c>
      <c r="H442" s="209">
        <v>5</v>
      </c>
      <c r="I442" s="210"/>
      <c r="J442" s="211">
        <f>ROUND(I442*H442,2)</f>
        <v>0</v>
      </c>
      <c r="K442" s="207" t="s">
        <v>19</v>
      </c>
      <c r="L442" s="45"/>
      <c r="M442" s="212" t="s">
        <v>19</v>
      </c>
      <c r="N442" s="213" t="s">
        <v>47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241</v>
      </c>
      <c r="AT442" s="216" t="s">
        <v>140</v>
      </c>
      <c r="AU442" s="216" t="s">
        <v>146</v>
      </c>
      <c r="AY442" s="18" t="s">
        <v>137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146</v>
      </c>
      <c r="BK442" s="217">
        <f>ROUND(I442*H442,2)</f>
        <v>0</v>
      </c>
      <c r="BL442" s="18" t="s">
        <v>241</v>
      </c>
      <c r="BM442" s="216" t="s">
        <v>944</v>
      </c>
    </row>
    <row r="443" s="2" customFormat="1" ht="16.5" customHeight="1">
      <c r="A443" s="39"/>
      <c r="B443" s="40"/>
      <c r="C443" s="205" t="s">
        <v>925</v>
      </c>
      <c r="D443" s="205" t="s">
        <v>140</v>
      </c>
      <c r="E443" s="206" t="s">
        <v>946</v>
      </c>
      <c r="F443" s="207" t="s">
        <v>947</v>
      </c>
      <c r="G443" s="208" t="s">
        <v>154</v>
      </c>
      <c r="H443" s="209">
        <v>5</v>
      </c>
      <c r="I443" s="210"/>
      <c r="J443" s="211">
        <f>ROUND(I443*H443,2)</f>
        <v>0</v>
      </c>
      <c r="K443" s="207" t="s">
        <v>19</v>
      </c>
      <c r="L443" s="45"/>
      <c r="M443" s="212" t="s">
        <v>19</v>
      </c>
      <c r="N443" s="213" t="s">
        <v>47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241</v>
      </c>
      <c r="AT443" s="216" t="s">
        <v>140</v>
      </c>
      <c r="AU443" s="216" t="s">
        <v>146</v>
      </c>
      <c r="AY443" s="18" t="s">
        <v>137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146</v>
      </c>
      <c r="BK443" s="217">
        <f>ROUND(I443*H443,2)</f>
        <v>0</v>
      </c>
      <c r="BL443" s="18" t="s">
        <v>241</v>
      </c>
      <c r="BM443" s="216" t="s">
        <v>948</v>
      </c>
    </row>
    <row r="444" s="2" customFormat="1" ht="16.5" customHeight="1">
      <c r="A444" s="39"/>
      <c r="B444" s="40"/>
      <c r="C444" s="205" t="s">
        <v>929</v>
      </c>
      <c r="D444" s="205" t="s">
        <v>140</v>
      </c>
      <c r="E444" s="206" t="s">
        <v>950</v>
      </c>
      <c r="F444" s="207" t="s">
        <v>951</v>
      </c>
      <c r="G444" s="208" t="s">
        <v>154</v>
      </c>
      <c r="H444" s="209">
        <v>1</v>
      </c>
      <c r="I444" s="210"/>
      <c r="J444" s="211">
        <f>ROUND(I444*H444,2)</f>
        <v>0</v>
      </c>
      <c r="K444" s="207" t="s">
        <v>19</v>
      </c>
      <c r="L444" s="45"/>
      <c r="M444" s="212" t="s">
        <v>19</v>
      </c>
      <c r="N444" s="213" t="s">
        <v>47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241</v>
      </c>
      <c r="AT444" s="216" t="s">
        <v>140</v>
      </c>
      <c r="AU444" s="216" t="s">
        <v>146</v>
      </c>
      <c r="AY444" s="18" t="s">
        <v>137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146</v>
      </c>
      <c r="BK444" s="217">
        <f>ROUND(I444*H444,2)</f>
        <v>0</v>
      </c>
      <c r="BL444" s="18" t="s">
        <v>241</v>
      </c>
      <c r="BM444" s="216" t="s">
        <v>952</v>
      </c>
    </row>
    <row r="445" s="2" customFormat="1" ht="24.15" customHeight="1">
      <c r="A445" s="39"/>
      <c r="B445" s="40"/>
      <c r="C445" s="205" t="s">
        <v>933</v>
      </c>
      <c r="D445" s="205" t="s">
        <v>140</v>
      </c>
      <c r="E445" s="206" t="s">
        <v>954</v>
      </c>
      <c r="F445" s="207" t="s">
        <v>955</v>
      </c>
      <c r="G445" s="208" t="s">
        <v>203</v>
      </c>
      <c r="H445" s="209">
        <v>8</v>
      </c>
      <c r="I445" s="210"/>
      <c r="J445" s="211">
        <f>ROUND(I445*H445,2)</f>
        <v>0</v>
      </c>
      <c r="K445" s="207" t="s">
        <v>144</v>
      </c>
      <c r="L445" s="45"/>
      <c r="M445" s="212" t="s">
        <v>19</v>
      </c>
      <c r="N445" s="213" t="s">
        <v>47</v>
      </c>
      <c r="O445" s="85"/>
      <c r="P445" s="214">
        <f>O445*H445</f>
        <v>0</v>
      </c>
      <c r="Q445" s="214">
        <v>0.001665</v>
      </c>
      <c r="R445" s="214">
        <f>Q445*H445</f>
        <v>0.01332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145</v>
      </c>
      <c r="AT445" s="216" t="s">
        <v>140</v>
      </c>
      <c r="AU445" s="216" t="s">
        <v>146</v>
      </c>
      <c r="AY445" s="18" t="s">
        <v>137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146</v>
      </c>
      <c r="BK445" s="217">
        <f>ROUND(I445*H445,2)</f>
        <v>0</v>
      </c>
      <c r="BL445" s="18" t="s">
        <v>145</v>
      </c>
      <c r="BM445" s="216" t="s">
        <v>956</v>
      </c>
    </row>
    <row r="446" s="2" customFormat="1">
      <c r="A446" s="39"/>
      <c r="B446" s="40"/>
      <c r="C446" s="41"/>
      <c r="D446" s="218" t="s">
        <v>148</v>
      </c>
      <c r="E446" s="41"/>
      <c r="F446" s="219" t="s">
        <v>957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148</v>
      </c>
      <c r="AU446" s="18" t="s">
        <v>146</v>
      </c>
    </row>
    <row r="447" s="2" customFormat="1" ht="24.15" customHeight="1">
      <c r="A447" s="39"/>
      <c r="B447" s="40"/>
      <c r="C447" s="205" t="s">
        <v>937</v>
      </c>
      <c r="D447" s="205" t="s">
        <v>140</v>
      </c>
      <c r="E447" s="206" t="s">
        <v>959</v>
      </c>
      <c r="F447" s="207" t="s">
        <v>960</v>
      </c>
      <c r="G447" s="208" t="s">
        <v>203</v>
      </c>
      <c r="H447" s="209">
        <v>16</v>
      </c>
      <c r="I447" s="210"/>
      <c r="J447" s="211">
        <f>ROUND(I447*H447,2)</f>
        <v>0</v>
      </c>
      <c r="K447" s="207" t="s">
        <v>144</v>
      </c>
      <c r="L447" s="45"/>
      <c r="M447" s="212" t="s">
        <v>19</v>
      </c>
      <c r="N447" s="213" t="s">
        <v>47</v>
      </c>
      <c r="O447" s="85"/>
      <c r="P447" s="214">
        <f>O447*H447</f>
        <v>0</v>
      </c>
      <c r="Q447" s="214">
        <v>0.0034429999999999999</v>
      </c>
      <c r="R447" s="214">
        <f>Q447*H447</f>
        <v>0.055087999999999998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241</v>
      </c>
      <c r="AT447" s="216" t="s">
        <v>140</v>
      </c>
      <c r="AU447" s="216" t="s">
        <v>146</v>
      </c>
      <c r="AY447" s="18" t="s">
        <v>137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146</v>
      </c>
      <c r="BK447" s="217">
        <f>ROUND(I447*H447,2)</f>
        <v>0</v>
      </c>
      <c r="BL447" s="18" t="s">
        <v>241</v>
      </c>
      <c r="BM447" s="216" t="s">
        <v>961</v>
      </c>
    </row>
    <row r="448" s="2" customFormat="1">
      <c r="A448" s="39"/>
      <c r="B448" s="40"/>
      <c r="C448" s="41"/>
      <c r="D448" s="218" t="s">
        <v>148</v>
      </c>
      <c r="E448" s="41"/>
      <c r="F448" s="219" t="s">
        <v>962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148</v>
      </c>
      <c r="AU448" s="18" t="s">
        <v>146</v>
      </c>
    </row>
    <row r="449" s="2" customFormat="1" ht="16.5" customHeight="1">
      <c r="A449" s="39"/>
      <c r="B449" s="40"/>
      <c r="C449" s="205" t="s">
        <v>941</v>
      </c>
      <c r="D449" s="205" t="s">
        <v>140</v>
      </c>
      <c r="E449" s="206" t="s">
        <v>964</v>
      </c>
      <c r="F449" s="207" t="s">
        <v>965</v>
      </c>
      <c r="G449" s="208" t="s">
        <v>203</v>
      </c>
      <c r="H449" s="209">
        <v>20</v>
      </c>
      <c r="I449" s="210"/>
      <c r="J449" s="211">
        <f>ROUND(I449*H449,2)</f>
        <v>0</v>
      </c>
      <c r="K449" s="207" t="s">
        <v>19</v>
      </c>
      <c r="L449" s="45"/>
      <c r="M449" s="212" t="s">
        <v>19</v>
      </c>
      <c r="N449" s="213" t="s">
        <v>47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0.0082100000000000003</v>
      </c>
      <c r="T449" s="215">
        <f>S449*H449</f>
        <v>0.16420000000000001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241</v>
      </c>
      <c r="AT449" s="216" t="s">
        <v>140</v>
      </c>
      <c r="AU449" s="216" t="s">
        <v>146</v>
      </c>
      <c r="AY449" s="18" t="s">
        <v>137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146</v>
      </c>
      <c r="BK449" s="217">
        <f>ROUND(I449*H449,2)</f>
        <v>0</v>
      </c>
      <c r="BL449" s="18" t="s">
        <v>241</v>
      </c>
      <c r="BM449" s="216" t="s">
        <v>966</v>
      </c>
    </row>
    <row r="450" s="2" customFormat="1" ht="16.5" customHeight="1">
      <c r="A450" s="39"/>
      <c r="B450" s="40"/>
      <c r="C450" s="205" t="s">
        <v>945</v>
      </c>
      <c r="D450" s="205" t="s">
        <v>140</v>
      </c>
      <c r="E450" s="206" t="s">
        <v>968</v>
      </c>
      <c r="F450" s="207" t="s">
        <v>969</v>
      </c>
      <c r="G450" s="208" t="s">
        <v>203</v>
      </c>
      <c r="H450" s="209">
        <v>35</v>
      </c>
      <c r="I450" s="210"/>
      <c r="J450" s="211">
        <f>ROUND(I450*H450,2)</f>
        <v>0</v>
      </c>
      <c r="K450" s="207" t="s">
        <v>144</v>
      </c>
      <c r="L450" s="45"/>
      <c r="M450" s="212" t="s">
        <v>19</v>
      </c>
      <c r="N450" s="213" t="s">
        <v>47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241</v>
      </c>
      <c r="AT450" s="216" t="s">
        <v>140</v>
      </c>
      <c r="AU450" s="216" t="s">
        <v>146</v>
      </c>
      <c r="AY450" s="18" t="s">
        <v>137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146</v>
      </c>
      <c r="BK450" s="217">
        <f>ROUND(I450*H450,2)</f>
        <v>0</v>
      </c>
      <c r="BL450" s="18" t="s">
        <v>241</v>
      </c>
      <c r="BM450" s="216" t="s">
        <v>970</v>
      </c>
    </row>
    <row r="451" s="2" customFormat="1">
      <c r="A451" s="39"/>
      <c r="B451" s="40"/>
      <c r="C451" s="41"/>
      <c r="D451" s="218" t="s">
        <v>148</v>
      </c>
      <c r="E451" s="41"/>
      <c r="F451" s="219" t="s">
        <v>971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148</v>
      </c>
      <c r="AU451" s="18" t="s">
        <v>146</v>
      </c>
    </row>
    <row r="452" s="2" customFormat="1" ht="16.5" customHeight="1">
      <c r="A452" s="39"/>
      <c r="B452" s="40"/>
      <c r="C452" s="256" t="s">
        <v>949</v>
      </c>
      <c r="D452" s="256" t="s">
        <v>265</v>
      </c>
      <c r="E452" s="257" t="s">
        <v>973</v>
      </c>
      <c r="F452" s="258" t="s">
        <v>974</v>
      </c>
      <c r="G452" s="259" t="s">
        <v>203</v>
      </c>
      <c r="H452" s="260">
        <v>35</v>
      </c>
      <c r="I452" s="261"/>
      <c r="J452" s="262">
        <f>ROUND(I452*H452,2)</f>
        <v>0</v>
      </c>
      <c r="K452" s="258" t="s">
        <v>19</v>
      </c>
      <c r="L452" s="263"/>
      <c r="M452" s="264" t="s">
        <v>19</v>
      </c>
      <c r="N452" s="265" t="s">
        <v>47</v>
      </c>
      <c r="O452" s="85"/>
      <c r="P452" s="214">
        <f>O452*H452</f>
        <v>0</v>
      </c>
      <c r="Q452" s="214">
        <v>0.0024599999999999999</v>
      </c>
      <c r="R452" s="214">
        <f>Q452*H452</f>
        <v>0.086099999999999996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343</v>
      </c>
      <c r="AT452" s="216" t="s">
        <v>265</v>
      </c>
      <c r="AU452" s="216" t="s">
        <v>146</v>
      </c>
      <c r="AY452" s="18" t="s">
        <v>137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146</v>
      </c>
      <c r="BK452" s="217">
        <f>ROUND(I452*H452,2)</f>
        <v>0</v>
      </c>
      <c r="BL452" s="18" t="s">
        <v>241</v>
      </c>
      <c r="BM452" s="216" t="s">
        <v>975</v>
      </c>
    </row>
    <row r="453" s="2" customFormat="1" ht="16.5" customHeight="1">
      <c r="A453" s="39"/>
      <c r="B453" s="40"/>
      <c r="C453" s="205" t="s">
        <v>953</v>
      </c>
      <c r="D453" s="205" t="s">
        <v>140</v>
      </c>
      <c r="E453" s="206" t="s">
        <v>977</v>
      </c>
      <c r="F453" s="207" t="s">
        <v>978</v>
      </c>
      <c r="G453" s="208" t="s">
        <v>154</v>
      </c>
      <c r="H453" s="209">
        <v>1</v>
      </c>
      <c r="I453" s="210"/>
      <c r="J453" s="211">
        <f>ROUND(I453*H453,2)</f>
        <v>0</v>
      </c>
      <c r="K453" s="207" t="s">
        <v>19</v>
      </c>
      <c r="L453" s="45"/>
      <c r="M453" s="212" t="s">
        <v>19</v>
      </c>
      <c r="N453" s="213" t="s">
        <v>47</v>
      </c>
      <c r="O453" s="85"/>
      <c r="P453" s="214">
        <f>O453*H453</f>
        <v>0</v>
      </c>
      <c r="Q453" s="214">
        <v>0</v>
      </c>
      <c r="R453" s="214">
        <f>Q453*H453</f>
        <v>0</v>
      </c>
      <c r="S453" s="214">
        <v>0.25</v>
      </c>
      <c r="T453" s="215">
        <f>S453*H453</f>
        <v>0.25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241</v>
      </c>
      <c r="AT453" s="216" t="s">
        <v>140</v>
      </c>
      <c r="AU453" s="216" t="s">
        <v>146</v>
      </c>
      <c r="AY453" s="18" t="s">
        <v>137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146</v>
      </c>
      <c r="BK453" s="217">
        <f>ROUND(I453*H453,2)</f>
        <v>0</v>
      </c>
      <c r="BL453" s="18" t="s">
        <v>241</v>
      </c>
      <c r="BM453" s="216" t="s">
        <v>979</v>
      </c>
    </row>
    <row r="454" s="2" customFormat="1" ht="24.15" customHeight="1">
      <c r="A454" s="39"/>
      <c r="B454" s="40"/>
      <c r="C454" s="205" t="s">
        <v>958</v>
      </c>
      <c r="D454" s="205" t="s">
        <v>140</v>
      </c>
      <c r="E454" s="206" t="s">
        <v>981</v>
      </c>
      <c r="F454" s="207" t="s">
        <v>982</v>
      </c>
      <c r="G454" s="208" t="s">
        <v>285</v>
      </c>
      <c r="H454" s="209">
        <v>0.249</v>
      </c>
      <c r="I454" s="210"/>
      <c r="J454" s="211">
        <f>ROUND(I454*H454,2)</f>
        <v>0</v>
      </c>
      <c r="K454" s="207" t="s">
        <v>144</v>
      </c>
      <c r="L454" s="45"/>
      <c r="M454" s="212" t="s">
        <v>19</v>
      </c>
      <c r="N454" s="213" t="s">
        <v>47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241</v>
      </c>
      <c r="AT454" s="216" t="s">
        <v>140</v>
      </c>
      <c r="AU454" s="216" t="s">
        <v>146</v>
      </c>
      <c r="AY454" s="18" t="s">
        <v>137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146</v>
      </c>
      <c r="BK454" s="217">
        <f>ROUND(I454*H454,2)</f>
        <v>0</v>
      </c>
      <c r="BL454" s="18" t="s">
        <v>241</v>
      </c>
      <c r="BM454" s="216" t="s">
        <v>983</v>
      </c>
    </row>
    <row r="455" s="2" customFormat="1">
      <c r="A455" s="39"/>
      <c r="B455" s="40"/>
      <c r="C455" s="41"/>
      <c r="D455" s="218" t="s">
        <v>148</v>
      </c>
      <c r="E455" s="41"/>
      <c r="F455" s="219" t="s">
        <v>984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148</v>
      </c>
      <c r="AU455" s="18" t="s">
        <v>146</v>
      </c>
    </row>
    <row r="456" s="12" customFormat="1" ht="22.8" customHeight="1">
      <c r="A456" s="12"/>
      <c r="B456" s="189"/>
      <c r="C456" s="190"/>
      <c r="D456" s="191" t="s">
        <v>74</v>
      </c>
      <c r="E456" s="203" t="s">
        <v>985</v>
      </c>
      <c r="F456" s="203" t="s">
        <v>986</v>
      </c>
      <c r="G456" s="190"/>
      <c r="H456" s="190"/>
      <c r="I456" s="193"/>
      <c r="J456" s="204">
        <f>BK456</f>
        <v>0</v>
      </c>
      <c r="K456" s="190"/>
      <c r="L456" s="195"/>
      <c r="M456" s="196"/>
      <c r="N456" s="197"/>
      <c r="O456" s="197"/>
      <c r="P456" s="198">
        <f>SUM(P457:P465)</f>
        <v>0</v>
      </c>
      <c r="Q456" s="197"/>
      <c r="R456" s="198">
        <f>SUM(R457:R465)</f>
        <v>0.55812334399999997</v>
      </c>
      <c r="S456" s="197"/>
      <c r="T456" s="199">
        <f>SUM(T457:T465)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0" t="s">
        <v>146</v>
      </c>
      <c r="AT456" s="201" t="s">
        <v>74</v>
      </c>
      <c r="AU456" s="201" t="s">
        <v>83</v>
      </c>
      <c r="AY456" s="200" t="s">
        <v>137</v>
      </c>
      <c r="BK456" s="202">
        <f>SUM(BK457:BK465)</f>
        <v>0</v>
      </c>
    </row>
    <row r="457" s="2" customFormat="1" ht="24.15" customHeight="1">
      <c r="A457" s="39"/>
      <c r="B457" s="40"/>
      <c r="C457" s="205" t="s">
        <v>963</v>
      </c>
      <c r="D457" s="205" t="s">
        <v>140</v>
      </c>
      <c r="E457" s="206" t="s">
        <v>988</v>
      </c>
      <c r="F457" s="207" t="s">
        <v>989</v>
      </c>
      <c r="G457" s="208" t="s">
        <v>143</v>
      </c>
      <c r="H457" s="209">
        <v>42.700000000000003</v>
      </c>
      <c r="I457" s="210"/>
      <c r="J457" s="211">
        <f>ROUND(I457*H457,2)</f>
        <v>0</v>
      </c>
      <c r="K457" s="207" t="s">
        <v>144</v>
      </c>
      <c r="L457" s="45"/>
      <c r="M457" s="212" t="s">
        <v>19</v>
      </c>
      <c r="N457" s="213" t="s">
        <v>47</v>
      </c>
      <c r="O457" s="85"/>
      <c r="P457" s="214">
        <f>O457*H457</f>
        <v>0</v>
      </c>
      <c r="Q457" s="214">
        <v>0.012588719999999999</v>
      </c>
      <c r="R457" s="214">
        <f>Q457*H457</f>
        <v>0.537538344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241</v>
      </c>
      <c r="AT457" s="216" t="s">
        <v>140</v>
      </c>
      <c r="AU457" s="216" t="s">
        <v>146</v>
      </c>
      <c r="AY457" s="18" t="s">
        <v>137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146</v>
      </c>
      <c r="BK457" s="217">
        <f>ROUND(I457*H457,2)</f>
        <v>0</v>
      </c>
      <c r="BL457" s="18" t="s">
        <v>241</v>
      </c>
      <c r="BM457" s="216" t="s">
        <v>990</v>
      </c>
    </row>
    <row r="458" s="2" customFormat="1">
      <c r="A458" s="39"/>
      <c r="B458" s="40"/>
      <c r="C458" s="41"/>
      <c r="D458" s="218" t="s">
        <v>148</v>
      </c>
      <c r="E458" s="41"/>
      <c r="F458" s="219" t="s">
        <v>991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148</v>
      </c>
      <c r="AU458" s="18" t="s">
        <v>146</v>
      </c>
    </row>
    <row r="459" s="13" customFormat="1">
      <c r="A459" s="13"/>
      <c r="B459" s="223"/>
      <c r="C459" s="224"/>
      <c r="D459" s="225" t="s">
        <v>150</v>
      </c>
      <c r="E459" s="226" t="s">
        <v>19</v>
      </c>
      <c r="F459" s="227" t="s">
        <v>1388</v>
      </c>
      <c r="G459" s="224"/>
      <c r="H459" s="228">
        <v>42.700000000000003</v>
      </c>
      <c r="I459" s="229"/>
      <c r="J459" s="224"/>
      <c r="K459" s="224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150</v>
      </c>
      <c r="AU459" s="234" t="s">
        <v>146</v>
      </c>
      <c r="AV459" s="13" t="s">
        <v>146</v>
      </c>
      <c r="AW459" s="13" t="s">
        <v>36</v>
      </c>
      <c r="AX459" s="13" t="s">
        <v>83</v>
      </c>
      <c r="AY459" s="234" t="s">
        <v>137</v>
      </c>
    </row>
    <row r="460" s="2" customFormat="1" ht="24.15" customHeight="1">
      <c r="A460" s="39"/>
      <c r="B460" s="40"/>
      <c r="C460" s="205" t="s">
        <v>967</v>
      </c>
      <c r="D460" s="205" t="s">
        <v>140</v>
      </c>
      <c r="E460" s="206" t="s">
        <v>993</v>
      </c>
      <c r="F460" s="207" t="s">
        <v>994</v>
      </c>
      <c r="G460" s="208" t="s">
        <v>203</v>
      </c>
      <c r="H460" s="209">
        <v>62.75</v>
      </c>
      <c r="I460" s="210"/>
      <c r="J460" s="211">
        <f>ROUND(I460*H460,2)</f>
        <v>0</v>
      </c>
      <c r="K460" s="207" t="s">
        <v>215</v>
      </c>
      <c r="L460" s="45"/>
      <c r="M460" s="212" t="s">
        <v>19</v>
      </c>
      <c r="N460" s="213" t="s">
        <v>47</v>
      </c>
      <c r="O460" s="85"/>
      <c r="P460" s="214">
        <f>O460*H460</f>
        <v>0</v>
      </c>
      <c r="Q460" s="214">
        <v>0.00025999999999999998</v>
      </c>
      <c r="R460" s="214">
        <f>Q460*H460</f>
        <v>0.016315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241</v>
      </c>
      <c r="AT460" s="216" t="s">
        <v>140</v>
      </c>
      <c r="AU460" s="216" t="s">
        <v>146</v>
      </c>
      <c r="AY460" s="18" t="s">
        <v>137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146</v>
      </c>
      <c r="BK460" s="217">
        <f>ROUND(I460*H460,2)</f>
        <v>0</v>
      </c>
      <c r="BL460" s="18" t="s">
        <v>241</v>
      </c>
      <c r="BM460" s="216" t="s">
        <v>995</v>
      </c>
    </row>
    <row r="461" s="13" customFormat="1">
      <c r="A461" s="13"/>
      <c r="B461" s="223"/>
      <c r="C461" s="224"/>
      <c r="D461" s="225" t="s">
        <v>150</v>
      </c>
      <c r="E461" s="226" t="s">
        <v>19</v>
      </c>
      <c r="F461" s="227" t="s">
        <v>1406</v>
      </c>
      <c r="G461" s="224"/>
      <c r="H461" s="228">
        <v>62.75</v>
      </c>
      <c r="I461" s="229"/>
      <c r="J461" s="224"/>
      <c r="K461" s="224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150</v>
      </c>
      <c r="AU461" s="234" t="s">
        <v>146</v>
      </c>
      <c r="AV461" s="13" t="s">
        <v>146</v>
      </c>
      <c r="AW461" s="13" t="s">
        <v>36</v>
      </c>
      <c r="AX461" s="13" t="s">
        <v>83</v>
      </c>
      <c r="AY461" s="234" t="s">
        <v>137</v>
      </c>
    </row>
    <row r="462" s="2" customFormat="1" ht="24.15" customHeight="1">
      <c r="A462" s="39"/>
      <c r="B462" s="40"/>
      <c r="C462" s="205" t="s">
        <v>972</v>
      </c>
      <c r="D462" s="205" t="s">
        <v>140</v>
      </c>
      <c r="E462" s="206" t="s">
        <v>998</v>
      </c>
      <c r="F462" s="207" t="s">
        <v>999</v>
      </c>
      <c r="G462" s="208" t="s">
        <v>143</v>
      </c>
      <c r="H462" s="209">
        <v>42.700000000000003</v>
      </c>
      <c r="I462" s="210"/>
      <c r="J462" s="211">
        <f>ROUND(I462*H462,2)</f>
        <v>0</v>
      </c>
      <c r="K462" s="207" t="s">
        <v>144</v>
      </c>
      <c r="L462" s="45"/>
      <c r="M462" s="212" t="s">
        <v>19</v>
      </c>
      <c r="N462" s="213" t="s">
        <v>47</v>
      </c>
      <c r="O462" s="85"/>
      <c r="P462" s="214">
        <f>O462*H462</f>
        <v>0</v>
      </c>
      <c r="Q462" s="214">
        <v>0.00010000000000000001</v>
      </c>
      <c r="R462" s="214">
        <f>Q462*H462</f>
        <v>0.0042700000000000004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241</v>
      </c>
      <c r="AT462" s="216" t="s">
        <v>140</v>
      </c>
      <c r="AU462" s="216" t="s">
        <v>146</v>
      </c>
      <c r="AY462" s="18" t="s">
        <v>137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146</v>
      </c>
      <c r="BK462" s="217">
        <f>ROUND(I462*H462,2)</f>
        <v>0</v>
      </c>
      <c r="BL462" s="18" t="s">
        <v>241</v>
      </c>
      <c r="BM462" s="216" t="s">
        <v>1000</v>
      </c>
    </row>
    <row r="463" s="2" customFormat="1">
      <c r="A463" s="39"/>
      <c r="B463" s="40"/>
      <c r="C463" s="41"/>
      <c r="D463" s="218" t="s">
        <v>148</v>
      </c>
      <c r="E463" s="41"/>
      <c r="F463" s="219" t="s">
        <v>1001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148</v>
      </c>
      <c r="AU463" s="18" t="s">
        <v>146</v>
      </c>
    </row>
    <row r="464" s="2" customFormat="1" ht="24.15" customHeight="1">
      <c r="A464" s="39"/>
      <c r="B464" s="40"/>
      <c r="C464" s="205" t="s">
        <v>976</v>
      </c>
      <c r="D464" s="205" t="s">
        <v>140</v>
      </c>
      <c r="E464" s="206" t="s">
        <v>1003</v>
      </c>
      <c r="F464" s="207" t="s">
        <v>1004</v>
      </c>
      <c r="G464" s="208" t="s">
        <v>285</v>
      </c>
      <c r="H464" s="209">
        <v>0.55800000000000005</v>
      </c>
      <c r="I464" s="210"/>
      <c r="J464" s="211">
        <f>ROUND(I464*H464,2)</f>
        <v>0</v>
      </c>
      <c r="K464" s="207" t="s">
        <v>144</v>
      </c>
      <c r="L464" s="45"/>
      <c r="M464" s="212" t="s">
        <v>19</v>
      </c>
      <c r="N464" s="213" t="s">
        <v>47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241</v>
      </c>
      <c r="AT464" s="216" t="s">
        <v>140</v>
      </c>
      <c r="AU464" s="216" t="s">
        <v>146</v>
      </c>
      <c r="AY464" s="18" t="s">
        <v>137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146</v>
      </c>
      <c r="BK464" s="217">
        <f>ROUND(I464*H464,2)</f>
        <v>0</v>
      </c>
      <c r="BL464" s="18" t="s">
        <v>241</v>
      </c>
      <c r="BM464" s="216" t="s">
        <v>1005</v>
      </c>
    </row>
    <row r="465" s="2" customFormat="1">
      <c r="A465" s="39"/>
      <c r="B465" s="40"/>
      <c r="C465" s="41"/>
      <c r="D465" s="218" t="s">
        <v>148</v>
      </c>
      <c r="E465" s="41"/>
      <c r="F465" s="219" t="s">
        <v>1006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148</v>
      </c>
      <c r="AU465" s="18" t="s">
        <v>146</v>
      </c>
    </row>
    <row r="466" s="12" customFormat="1" ht="22.8" customHeight="1">
      <c r="A466" s="12"/>
      <c r="B466" s="189"/>
      <c r="C466" s="190"/>
      <c r="D466" s="191" t="s">
        <v>74</v>
      </c>
      <c r="E466" s="203" t="s">
        <v>1007</v>
      </c>
      <c r="F466" s="203" t="s">
        <v>1008</v>
      </c>
      <c r="G466" s="190"/>
      <c r="H466" s="190"/>
      <c r="I466" s="193"/>
      <c r="J466" s="204">
        <f>BK466</f>
        <v>0</v>
      </c>
      <c r="K466" s="190"/>
      <c r="L466" s="195"/>
      <c r="M466" s="196"/>
      <c r="N466" s="197"/>
      <c r="O466" s="197"/>
      <c r="P466" s="198">
        <f>SUM(P467:P489)</f>
        <v>0</v>
      </c>
      <c r="Q466" s="197"/>
      <c r="R466" s="198">
        <f>SUM(R467:R489)</f>
        <v>0.752</v>
      </c>
      <c r="S466" s="197"/>
      <c r="T466" s="199">
        <f>SUM(T467:T489)</f>
        <v>0.55200000000000005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0" t="s">
        <v>146</v>
      </c>
      <c r="AT466" s="201" t="s">
        <v>74</v>
      </c>
      <c r="AU466" s="201" t="s">
        <v>83</v>
      </c>
      <c r="AY466" s="200" t="s">
        <v>137</v>
      </c>
      <c r="BK466" s="202">
        <f>SUM(BK467:BK489)</f>
        <v>0</v>
      </c>
    </row>
    <row r="467" s="2" customFormat="1" ht="24.15" customHeight="1">
      <c r="A467" s="39"/>
      <c r="B467" s="40"/>
      <c r="C467" s="205" t="s">
        <v>980</v>
      </c>
      <c r="D467" s="205" t="s">
        <v>140</v>
      </c>
      <c r="E467" s="206" t="s">
        <v>1022</v>
      </c>
      <c r="F467" s="207" t="s">
        <v>1023</v>
      </c>
      <c r="G467" s="208" t="s">
        <v>154</v>
      </c>
      <c r="H467" s="209">
        <v>5</v>
      </c>
      <c r="I467" s="210"/>
      <c r="J467" s="211">
        <f>ROUND(I467*H467,2)</f>
        <v>0</v>
      </c>
      <c r="K467" s="207" t="s">
        <v>144</v>
      </c>
      <c r="L467" s="45"/>
      <c r="M467" s="212" t="s">
        <v>19</v>
      </c>
      <c r="N467" s="213" t="s">
        <v>47</v>
      </c>
      <c r="O467" s="85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241</v>
      </c>
      <c r="AT467" s="216" t="s">
        <v>140</v>
      </c>
      <c r="AU467" s="216" t="s">
        <v>146</v>
      </c>
      <c r="AY467" s="18" t="s">
        <v>137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146</v>
      </c>
      <c r="BK467" s="217">
        <f>ROUND(I467*H467,2)</f>
        <v>0</v>
      </c>
      <c r="BL467" s="18" t="s">
        <v>241</v>
      </c>
      <c r="BM467" s="216" t="s">
        <v>1024</v>
      </c>
    </row>
    <row r="468" s="2" customFormat="1">
      <c r="A468" s="39"/>
      <c r="B468" s="40"/>
      <c r="C468" s="41"/>
      <c r="D468" s="218" t="s">
        <v>148</v>
      </c>
      <c r="E468" s="41"/>
      <c r="F468" s="219" t="s">
        <v>1025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148</v>
      </c>
      <c r="AU468" s="18" t="s">
        <v>146</v>
      </c>
    </row>
    <row r="469" s="13" customFormat="1">
      <c r="A469" s="13"/>
      <c r="B469" s="223"/>
      <c r="C469" s="224"/>
      <c r="D469" s="225" t="s">
        <v>150</v>
      </c>
      <c r="E469" s="226" t="s">
        <v>19</v>
      </c>
      <c r="F469" s="227" t="s">
        <v>162</v>
      </c>
      <c r="G469" s="224"/>
      <c r="H469" s="228">
        <v>5</v>
      </c>
      <c r="I469" s="229"/>
      <c r="J469" s="224"/>
      <c r="K469" s="224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150</v>
      </c>
      <c r="AU469" s="234" t="s">
        <v>146</v>
      </c>
      <c r="AV469" s="13" t="s">
        <v>146</v>
      </c>
      <c r="AW469" s="13" t="s">
        <v>36</v>
      </c>
      <c r="AX469" s="13" t="s">
        <v>83</v>
      </c>
      <c r="AY469" s="234" t="s">
        <v>137</v>
      </c>
    </row>
    <row r="470" s="2" customFormat="1" ht="21.75" customHeight="1">
      <c r="A470" s="39"/>
      <c r="B470" s="40"/>
      <c r="C470" s="256" t="s">
        <v>1407</v>
      </c>
      <c r="D470" s="256" t="s">
        <v>265</v>
      </c>
      <c r="E470" s="257" t="s">
        <v>1027</v>
      </c>
      <c r="F470" s="258" t="s">
        <v>1028</v>
      </c>
      <c r="G470" s="259" t="s">
        <v>154</v>
      </c>
      <c r="H470" s="260">
        <v>5</v>
      </c>
      <c r="I470" s="261"/>
      <c r="J470" s="262">
        <f>ROUND(I470*H470,2)</f>
        <v>0</v>
      </c>
      <c r="K470" s="258" t="s">
        <v>144</v>
      </c>
      <c r="L470" s="263"/>
      <c r="M470" s="264" t="s">
        <v>19</v>
      </c>
      <c r="N470" s="265" t="s">
        <v>47</v>
      </c>
      <c r="O470" s="85"/>
      <c r="P470" s="214">
        <f>O470*H470</f>
        <v>0</v>
      </c>
      <c r="Q470" s="214">
        <v>0.042999999999999997</v>
      </c>
      <c r="R470" s="214">
        <f>Q470*H470</f>
        <v>0.21499999999999997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343</v>
      </c>
      <c r="AT470" s="216" t="s">
        <v>265</v>
      </c>
      <c r="AU470" s="216" t="s">
        <v>146</v>
      </c>
      <c r="AY470" s="18" t="s">
        <v>137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146</v>
      </c>
      <c r="BK470" s="217">
        <f>ROUND(I470*H470,2)</f>
        <v>0</v>
      </c>
      <c r="BL470" s="18" t="s">
        <v>241</v>
      </c>
      <c r="BM470" s="216" t="s">
        <v>1029</v>
      </c>
    </row>
    <row r="471" s="2" customFormat="1">
      <c r="A471" s="39"/>
      <c r="B471" s="40"/>
      <c r="C471" s="41"/>
      <c r="D471" s="218" t="s">
        <v>148</v>
      </c>
      <c r="E471" s="41"/>
      <c r="F471" s="219" t="s">
        <v>1030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148</v>
      </c>
      <c r="AU471" s="18" t="s">
        <v>146</v>
      </c>
    </row>
    <row r="472" s="14" customFormat="1">
      <c r="A472" s="14"/>
      <c r="B472" s="235"/>
      <c r="C472" s="236"/>
      <c r="D472" s="225" t="s">
        <v>150</v>
      </c>
      <c r="E472" s="237" t="s">
        <v>19</v>
      </c>
      <c r="F472" s="238" t="s">
        <v>1031</v>
      </c>
      <c r="G472" s="236"/>
      <c r="H472" s="237" t="s">
        <v>19</v>
      </c>
      <c r="I472" s="239"/>
      <c r="J472" s="236"/>
      <c r="K472" s="236"/>
      <c r="L472" s="240"/>
      <c r="M472" s="241"/>
      <c r="N472" s="242"/>
      <c r="O472" s="242"/>
      <c r="P472" s="242"/>
      <c r="Q472" s="242"/>
      <c r="R472" s="242"/>
      <c r="S472" s="242"/>
      <c r="T472" s="24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4" t="s">
        <v>150</v>
      </c>
      <c r="AU472" s="244" t="s">
        <v>146</v>
      </c>
      <c r="AV472" s="14" t="s">
        <v>83</v>
      </c>
      <c r="AW472" s="14" t="s">
        <v>36</v>
      </c>
      <c r="AX472" s="14" t="s">
        <v>75</v>
      </c>
      <c r="AY472" s="244" t="s">
        <v>137</v>
      </c>
    </row>
    <row r="473" s="13" customFormat="1">
      <c r="A473" s="13"/>
      <c r="B473" s="223"/>
      <c r="C473" s="224"/>
      <c r="D473" s="225" t="s">
        <v>150</v>
      </c>
      <c r="E473" s="226" t="s">
        <v>19</v>
      </c>
      <c r="F473" s="227" t="s">
        <v>162</v>
      </c>
      <c r="G473" s="224"/>
      <c r="H473" s="228">
        <v>5</v>
      </c>
      <c r="I473" s="229"/>
      <c r="J473" s="224"/>
      <c r="K473" s="224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150</v>
      </c>
      <c r="AU473" s="234" t="s">
        <v>146</v>
      </c>
      <c r="AV473" s="13" t="s">
        <v>146</v>
      </c>
      <c r="AW473" s="13" t="s">
        <v>36</v>
      </c>
      <c r="AX473" s="13" t="s">
        <v>83</v>
      </c>
      <c r="AY473" s="234" t="s">
        <v>137</v>
      </c>
    </row>
    <row r="474" s="2" customFormat="1" ht="24.15" customHeight="1">
      <c r="A474" s="39"/>
      <c r="B474" s="40"/>
      <c r="C474" s="205" t="s">
        <v>1408</v>
      </c>
      <c r="D474" s="205" t="s">
        <v>140</v>
      </c>
      <c r="E474" s="206" t="s">
        <v>1043</v>
      </c>
      <c r="F474" s="207" t="s">
        <v>1044</v>
      </c>
      <c r="G474" s="208" t="s">
        <v>154</v>
      </c>
      <c r="H474" s="209">
        <v>5</v>
      </c>
      <c r="I474" s="210"/>
      <c r="J474" s="211">
        <f>ROUND(I474*H474,2)</f>
        <v>0</v>
      </c>
      <c r="K474" s="207" t="s">
        <v>19</v>
      </c>
      <c r="L474" s="45"/>
      <c r="M474" s="212" t="s">
        <v>19</v>
      </c>
      <c r="N474" s="213" t="s">
        <v>47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241</v>
      </c>
      <c r="AT474" s="216" t="s">
        <v>140</v>
      </c>
      <c r="AU474" s="216" t="s">
        <v>146</v>
      </c>
      <c r="AY474" s="18" t="s">
        <v>137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146</v>
      </c>
      <c r="BK474" s="217">
        <f>ROUND(I474*H474,2)</f>
        <v>0</v>
      </c>
      <c r="BL474" s="18" t="s">
        <v>241</v>
      </c>
      <c r="BM474" s="216" t="s">
        <v>1045</v>
      </c>
    </row>
    <row r="475" s="13" customFormat="1">
      <c r="A475" s="13"/>
      <c r="B475" s="223"/>
      <c r="C475" s="224"/>
      <c r="D475" s="225" t="s">
        <v>150</v>
      </c>
      <c r="E475" s="226" t="s">
        <v>19</v>
      </c>
      <c r="F475" s="227" t="s">
        <v>162</v>
      </c>
      <c r="G475" s="224"/>
      <c r="H475" s="228">
        <v>5</v>
      </c>
      <c r="I475" s="229"/>
      <c r="J475" s="224"/>
      <c r="K475" s="224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150</v>
      </c>
      <c r="AU475" s="234" t="s">
        <v>146</v>
      </c>
      <c r="AV475" s="13" t="s">
        <v>146</v>
      </c>
      <c r="AW475" s="13" t="s">
        <v>36</v>
      </c>
      <c r="AX475" s="13" t="s">
        <v>83</v>
      </c>
      <c r="AY475" s="234" t="s">
        <v>137</v>
      </c>
    </row>
    <row r="476" s="2" customFormat="1" ht="16.5" customHeight="1">
      <c r="A476" s="39"/>
      <c r="B476" s="40"/>
      <c r="C476" s="256" t="s">
        <v>1409</v>
      </c>
      <c r="D476" s="256" t="s">
        <v>265</v>
      </c>
      <c r="E476" s="257" t="s">
        <v>1047</v>
      </c>
      <c r="F476" s="258" t="s">
        <v>1048</v>
      </c>
      <c r="G476" s="259" t="s">
        <v>154</v>
      </c>
      <c r="H476" s="260">
        <v>5</v>
      </c>
      <c r="I476" s="261"/>
      <c r="J476" s="262">
        <f>ROUND(I476*H476,2)</f>
        <v>0</v>
      </c>
      <c r="K476" s="258" t="s">
        <v>19</v>
      </c>
      <c r="L476" s="263"/>
      <c r="M476" s="264" t="s">
        <v>19</v>
      </c>
      <c r="N476" s="265" t="s">
        <v>47</v>
      </c>
      <c r="O476" s="85"/>
      <c r="P476" s="214">
        <f>O476*H476</f>
        <v>0</v>
      </c>
      <c r="Q476" s="214">
        <v>0.025999999999999999</v>
      </c>
      <c r="R476" s="214">
        <f>Q476*H476</f>
        <v>0.13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343</v>
      </c>
      <c r="AT476" s="216" t="s">
        <v>265</v>
      </c>
      <c r="AU476" s="216" t="s">
        <v>146</v>
      </c>
      <c r="AY476" s="18" t="s">
        <v>137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146</v>
      </c>
      <c r="BK476" s="217">
        <f>ROUND(I476*H476,2)</f>
        <v>0</v>
      </c>
      <c r="BL476" s="18" t="s">
        <v>241</v>
      </c>
      <c r="BM476" s="216" t="s">
        <v>1049</v>
      </c>
    </row>
    <row r="477" s="2" customFormat="1" ht="16.5" customHeight="1">
      <c r="A477" s="39"/>
      <c r="B477" s="40"/>
      <c r="C477" s="205" t="s">
        <v>1410</v>
      </c>
      <c r="D477" s="205" t="s">
        <v>140</v>
      </c>
      <c r="E477" s="206" t="s">
        <v>1061</v>
      </c>
      <c r="F477" s="207" t="s">
        <v>1062</v>
      </c>
      <c r="G477" s="208" t="s">
        <v>154</v>
      </c>
      <c r="H477" s="209">
        <v>5</v>
      </c>
      <c r="I477" s="210"/>
      <c r="J477" s="211">
        <f>ROUND(I477*H477,2)</f>
        <v>0</v>
      </c>
      <c r="K477" s="207" t="s">
        <v>19</v>
      </c>
      <c r="L477" s="45"/>
      <c r="M477" s="212" t="s">
        <v>19</v>
      </c>
      <c r="N477" s="213" t="s">
        <v>47</v>
      </c>
      <c r="O477" s="85"/>
      <c r="P477" s="214">
        <f>O477*H477</f>
        <v>0</v>
      </c>
      <c r="Q477" s="214">
        <v>0.00040000000000000002</v>
      </c>
      <c r="R477" s="214">
        <f>Q477*H477</f>
        <v>0.002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241</v>
      </c>
      <c r="AT477" s="216" t="s">
        <v>140</v>
      </c>
      <c r="AU477" s="216" t="s">
        <v>146</v>
      </c>
      <c r="AY477" s="18" t="s">
        <v>137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146</v>
      </c>
      <c r="BK477" s="217">
        <f>ROUND(I477*H477,2)</f>
        <v>0</v>
      </c>
      <c r="BL477" s="18" t="s">
        <v>241</v>
      </c>
      <c r="BM477" s="216" t="s">
        <v>1063</v>
      </c>
    </row>
    <row r="478" s="13" customFormat="1">
      <c r="A478" s="13"/>
      <c r="B478" s="223"/>
      <c r="C478" s="224"/>
      <c r="D478" s="225" t="s">
        <v>150</v>
      </c>
      <c r="E478" s="226" t="s">
        <v>19</v>
      </c>
      <c r="F478" s="227" t="s">
        <v>162</v>
      </c>
      <c r="G478" s="224"/>
      <c r="H478" s="228">
        <v>5</v>
      </c>
      <c r="I478" s="229"/>
      <c r="J478" s="224"/>
      <c r="K478" s="224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150</v>
      </c>
      <c r="AU478" s="234" t="s">
        <v>146</v>
      </c>
      <c r="AV478" s="13" t="s">
        <v>146</v>
      </c>
      <c r="AW478" s="13" t="s">
        <v>36</v>
      </c>
      <c r="AX478" s="13" t="s">
        <v>83</v>
      </c>
      <c r="AY478" s="234" t="s">
        <v>137</v>
      </c>
    </row>
    <row r="479" s="2" customFormat="1" ht="16.5" customHeight="1">
      <c r="A479" s="39"/>
      <c r="B479" s="40"/>
      <c r="C479" s="256" t="s">
        <v>987</v>
      </c>
      <c r="D479" s="256" t="s">
        <v>265</v>
      </c>
      <c r="E479" s="257" t="s">
        <v>1065</v>
      </c>
      <c r="F479" s="258" t="s">
        <v>1066</v>
      </c>
      <c r="G479" s="259" t="s">
        <v>154</v>
      </c>
      <c r="H479" s="260">
        <v>5</v>
      </c>
      <c r="I479" s="261"/>
      <c r="J479" s="262">
        <f>ROUND(I479*H479,2)</f>
        <v>0</v>
      </c>
      <c r="K479" s="258" t="s">
        <v>19</v>
      </c>
      <c r="L479" s="263"/>
      <c r="M479" s="264" t="s">
        <v>19</v>
      </c>
      <c r="N479" s="265" t="s">
        <v>47</v>
      </c>
      <c r="O479" s="85"/>
      <c r="P479" s="214">
        <f>O479*H479</f>
        <v>0</v>
      </c>
      <c r="Q479" s="214">
        <v>0.016</v>
      </c>
      <c r="R479" s="214">
        <f>Q479*H479</f>
        <v>0.080000000000000002</v>
      </c>
      <c r="S479" s="214">
        <v>0</v>
      </c>
      <c r="T479" s="21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6" t="s">
        <v>343</v>
      </c>
      <c r="AT479" s="216" t="s">
        <v>265</v>
      </c>
      <c r="AU479" s="216" t="s">
        <v>146</v>
      </c>
      <c r="AY479" s="18" t="s">
        <v>137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146</v>
      </c>
      <c r="BK479" s="217">
        <f>ROUND(I479*H479,2)</f>
        <v>0</v>
      </c>
      <c r="BL479" s="18" t="s">
        <v>241</v>
      </c>
      <c r="BM479" s="216" t="s">
        <v>1067</v>
      </c>
    </row>
    <row r="480" s="2" customFormat="1" ht="16.5" customHeight="1">
      <c r="A480" s="39"/>
      <c r="B480" s="40"/>
      <c r="C480" s="205" t="s">
        <v>992</v>
      </c>
      <c r="D480" s="205" t="s">
        <v>140</v>
      </c>
      <c r="E480" s="206" t="s">
        <v>1069</v>
      </c>
      <c r="F480" s="207" t="s">
        <v>1070</v>
      </c>
      <c r="G480" s="208" t="s">
        <v>154</v>
      </c>
      <c r="H480" s="209">
        <v>5</v>
      </c>
      <c r="I480" s="210"/>
      <c r="J480" s="211">
        <f>ROUND(I480*H480,2)</f>
        <v>0</v>
      </c>
      <c r="K480" s="207" t="s">
        <v>215</v>
      </c>
      <c r="L480" s="45"/>
      <c r="M480" s="212" t="s">
        <v>19</v>
      </c>
      <c r="N480" s="213" t="s">
        <v>47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241</v>
      </c>
      <c r="AT480" s="216" t="s">
        <v>140</v>
      </c>
      <c r="AU480" s="216" t="s">
        <v>146</v>
      </c>
      <c r="AY480" s="18" t="s">
        <v>137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146</v>
      </c>
      <c r="BK480" s="217">
        <f>ROUND(I480*H480,2)</f>
        <v>0</v>
      </c>
      <c r="BL480" s="18" t="s">
        <v>241</v>
      </c>
      <c r="BM480" s="216" t="s">
        <v>1411</v>
      </c>
    </row>
    <row r="481" s="14" customFormat="1">
      <c r="A481" s="14"/>
      <c r="B481" s="235"/>
      <c r="C481" s="236"/>
      <c r="D481" s="225" t="s">
        <v>150</v>
      </c>
      <c r="E481" s="237" t="s">
        <v>19</v>
      </c>
      <c r="F481" s="238" t="s">
        <v>1073</v>
      </c>
      <c r="G481" s="236"/>
      <c r="H481" s="237" t="s">
        <v>19</v>
      </c>
      <c r="I481" s="239"/>
      <c r="J481" s="236"/>
      <c r="K481" s="236"/>
      <c r="L481" s="240"/>
      <c r="M481" s="241"/>
      <c r="N481" s="242"/>
      <c r="O481" s="242"/>
      <c r="P481" s="242"/>
      <c r="Q481" s="242"/>
      <c r="R481" s="242"/>
      <c r="S481" s="242"/>
      <c r="T481" s="24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4" t="s">
        <v>150</v>
      </c>
      <c r="AU481" s="244" t="s">
        <v>146</v>
      </c>
      <c r="AV481" s="14" t="s">
        <v>83</v>
      </c>
      <c r="AW481" s="14" t="s">
        <v>36</v>
      </c>
      <c r="AX481" s="14" t="s">
        <v>75</v>
      </c>
      <c r="AY481" s="244" t="s">
        <v>137</v>
      </c>
    </row>
    <row r="482" s="14" customFormat="1">
      <c r="A482" s="14"/>
      <c r="B482" s="235"/>
      <c r="C482" s="236"/>
      <c r="D482" s="225" t="s">
        <v>150</v>
      </c>
      <c r="E482" s="237" t="s">
        <v>19</v>
      </c>
      <c r="F482" s="238" t="s">
        <v>1074</v>
      </c>
      <c r="G482" s="236"/>
      <c r="H482" s="237" t="s">
        <v>19</v>
      </c>
      <c r="I482" s="239"/>
      <c r="J482" s="236"/>
      <c r="K482" s="236"/>
      <c r="L482" s="240"/>
      <c r="M482" s="241"/>
      <c r="N482" s="242"/>
      <c r="O482" s="242"/>
      <c r="P482" s="242"/>
      <c r="Q482" s="242"/>
      <c r="R482" s="242"/>
      <c r="S482" s="242"/>
      <c r="T482" s="24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4" t="s">
        <v>150</v>
      </c>
      <c r="AU482" s="244" t="s">
        <v>146</v>
      </c>
      <c r="AV482" s="14" t="s">
        <v>83</v>
      </c>
      <c r="AW482" s="14" t="s">
        <v>36</v>
      </c>
      <c r="AX482" s="14" t="s">
        <v>75</v>
      </c>
      <c r="AY482" s="244" t="s">
        <v>137</v>
      </c>
    </row>
    <row r="483" s="13" customFormat="1">
      <c r="A483" s="13"/>
      <c r="B483" s="223"/>
      <c r="C483" s="224"/>
      <c r="D483" s="225" t="s">
        <v>150</v>
      </c>
      <c r="E483" s="226" t="s">
        <v>19</v>
      </c>
      <c r="F483" s="227" t="s">
        <v>162</v>
      </c>
      <c r="G483" s="224"/>
      <c r="H483" s="228">
        <v>5</v>
      </c>
      <c r="I483" s="229"/>
      <c r="J483" s="224"/>
      <c r="K483" s="224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150</v>
      </c>
      <c r="AU483" s="234" t="s">
        <v>146</v>
      </c>
      <c r="AV483" s="13" t="s">
        <v>146</v>
      </c>
      <c r="AW483" s="13" t="s">
        <v>36</v>
      </c>
      <c r="AX483" s="13" t="s">
        <v>83</v>
      </c>
      <c r="AY483" s="234" t="s">
        <v>137</v>
      </c>
    </row>
    <row r="484" s="2" customFormat="1" ht="16.5" customHeight="1">
      <c r="A484" s="39"/>
      <c r="B484" s="40"/>
      <c r="C484" s="256" t="s">
        <v>997</v>
      </c>
      <c r="D484" s="256" t="s">
        <v>265</v>
      </c>
      <c r="E484" s="257" t="s">
        <v>1076</v>
      </c>
      <c r="F484" s="258" t="s">
        <v>1077</v>
      </c>
      <c r="G484" s="259" t="s">
        <v>154</v>
      </c>
      <c r="H484" s="260">
        <v>5</v>
      </c>
      <c r="I484" s="261"/>
      <c r="J484" s="262">
        <f>ROUND(I484*H484,2)</f>
        <v>0</v>
      </c>
      <c r="K484" s="258" t="s">
        <v>215</v>
      </c>
      <c r="L484" s="263"/>
      <c r="M484" s="264" t="s">
        <v>19</v>
      </c>
      <c r="N484" s="265" t="s">
        <v>47</v>
      </c>
      <c r="O484" s="85"/>
      <c r="P484" s="214">
        <f>O484*H484</f>
        <v>0</v>
      </c>
      <c r="Q484" s="214">
        <v>0.065000000000000002</v>
      </c>
      <c r="R484" s="214">
        <f>Q484*H484</f>
        <v>0.32500000000000001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343</v>
      </c>
      <c r="AT484" s="216" t="s">
        <v>265</v>
      </c>
      <c r="AU484" s="216" t="s">
        <v>146</v>
      </c>
      <c r="AY484" s="18" t="s">
        <v>137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146</v>
      </c>
      <c r="BK484" s="217">
        <f>ROUND(I484*H484,2)</f>
        <v>0</v>
      </c>
      <c r="BL484" s="18" t="s">
        <v>241</v>
      </c>
      <c r="BM484" s="216" t="s">
        <v>1412</v>
      </c>
    </row>
    <row r="485" s="2" customFormat="1" ht="16.5" customHeight="1">
      <c r="A485" s="39"/>
      <c r="B485" s="40"/>
      <c r="C485" s="205" t="s">
        <v>1002</v>
      </c>
      <c r="D485" s="205" t="s">
        <v>140</v>
      </c>
      <c r="E485" s="206" t="s">
        <v>1081</v>
      </c>
      <c r="F485" s="207" t="s">
        <v>1082</v>
      </c>
      <c r="G485" s="208" t="s">
        <v>154</v>
      </c>
      <c r="H485" s="209">
        <v>5</v>
      </c>
      <c r="I485" s="210"/>
      <c r="J485" s="211">
        <f>ROUND(I485*H485,2)</f>
        <v>0</v>
      </c>
      <c r="K485" s="207" t="s">
        <v>144</v>
      </c>
      <c r="L485" s="45"/>
      <c r="M485" s="212" t="s">
        <v>19</v>
      </c>
      <c r="N485" s="213" t="s">
        <v>47</v>
      </c>
      <c r="O485" s="85"/>
      <c r="P485" s="214">
        <f>O485*H485</f>
        <v>0</v>
      </c>
      <c r="Q485" s="214">
        <v>0</v>
      </c>
      <c r="R485" s="214">
        <f>Q485*H485</f>
        <v>0</v>
      </c>
      <c r="S485" s="214">
        <v>0.1104</v>
      </c>
      <c r="T485" s="215">
        <f>S485*H485</f>
        <v>0.55200000000000005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241</v>
      </c>
      <c r="AT485" s="216" t="s">
        <v>140</v>
      </c>
      <c r="AU485" s="216" t="s">
        <v>146</v>
      </c>
      <c r="AY485" s="18" t="s">
        <v>137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146</v>
      </c>
      <c r="BK485" s="217">
        <f>ROUND(I485*H485,2)</f>
        <v>0</v>
      </c>
      <c r="BL485" s="18" t="s">
        <v>241</v>
      </c>
      <c r="BM485" s="216" t="s">
        <v>1083</v>
      </c>
    </row>
    <row r="486" s="2" customFormat="1">
      <c r="A486" s="39"/>
      <c r="B486" s="40"/>
      <c r="C486" s="41"/>
      <c r="D486" s="218" t="s">
        <v>148</v>
      </c>
      <c r="E486" s="41"/>
      <c r="F486" s="219" t="s">
        <v>1084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148</v>
      </c>
      <c r="AU486" s="18" t="s">
        <v>146</v>
      </c>
    </row>
    <row r="487" s="13" customFormat="1">
      <c r="A487" s="13"/>
      <c r="B487" s="223"/>
      <c r="C487" s="224"/>
      <c r="D487" s="225" t="s">
        <v>150</v>
      </c>
      <c r="E487" s="226" t="s">
        <v>19</v>
      </c>
      <c r="F487" s="227" t="s">
        <v>167</v>
      </c>
      <c r="G487" s="224"/>
      <c r="H487" s="228">
        <v>5</v>
      </c>
      <c r="I487" s="229"/>
      <c r="J487" s="224"/>
      <c r="K487" s="224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150</v>
      </c>
      <c r="AU487" s="234" t="s">
        <v>146</v>
      </c>
      <c r="AV487" s="13" t="s">
        <v>146</v>
      </c>
      <c r="AW487" s="13" t="s">
        <v>36</v>
      </c>
      <c r="AX487" s="13" t="s">
        <v>83</v>
      </c>
      <c r="AY487" s="234" t="s">
        <v>137</v>
      </c>
    </row>
    <row r="488" s="2" customFormat="1" ht="24.15" customHeight="1">
      <c r="A488" s="39"/>
      <c r="B488" s="40"/>
      <c r="C488" s="205" t="s">
        <v>1009</v>
      </c>
      <c r="D488" s="205" t="s">
        <v>140</v>
      </c>
      <c r="E488" s="206" t="s">
        <v>1087</v>
      </c>
      <c r="F488" s="207" t="s">
        <v>1088</v>
      </c>
      <c r="G488" s="208" t="s">
        <v>285</v>
      </c>
      <c r="H488" s="209">
        <v>0.752</v>
      </c>
      <c r="I488" s="210"/>
      <c r="J488" s="211">
        <f>ROUND(I488*H488,2)</f>
        <v>0</v>
      </c>
      <c r="K488" s="207" t="s">
        <v>144</v>
      </c>
      <c r="L488" s="45"/>
      <c r="M488" s="212" t="s">
        <v>19</v>
      </c>
      <c r="N488" s="213" t="s">
        <v>47</v>
      </c>
      <c r="O488" s="85"/>
      <c r="P488" s="214">
        <f>O488*H488</f>
        <v>0</v>
      </c>
      <c r="Q488" s="214">
        <v>0</v>
      </c>
      <c r="R488" s="214">
        <f>Q488*H488</f>
        <v>0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241</v>
      </c>
      <c r="AT488" s="216" t="s">
        <v>140</v>
      </c>
      <c r="AU488" s="216" t="s">
        <v>146</v>
      </c>
      <c r="AY488" s="18" t="s">
        <v>137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146</v>
      </c>
      <c r="BK488" s="217">
        <f>ROUND(I488*H488,2)</f>
        <v>0</v>
      </c>
      <c r="BL488" s="18" t="s">
        <v>241</v>
      </c>
      <c r="BM488" s="216" t="s">
        <v>1089</v>
      </c>
    </row>
    <row r="489" s="2" customFormat="1">
      <c r="A489" s="39"/>
      <c r="B489" s="40"/>
      <c r="C489" s="41"/>
      <c r="D489" s="218" t="s">
        <v>148</v>
      </c>
      <c r="E489" s="41"/>
      <c r="F489" s="219" t="s">
        <v>1090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148</v>
      </c>
      <c r="AU489" s="18" t="s">
        <v>146</v>
      </c>
    </row>
    <row r="490" s="12" customFormat="1" ht="22.8" customHeight="1">
      <c r="A490" s="12"/>
      <c r="B490" s="189"/>
      <c r="C490" s="190"/>
      <c r="D490" s="191" t="s">
        <v>74</v>
      </c>
      <c r="E490" s="203" t="s">
        <v>1091</v>
      </c>
      <c r="F490" s="203" t="s">
        <v>1092</v>
      </c>
      <c r="G490" s="190"/>
      <c r="H490" s="190"/>
      <c r="I490" s="193"/>
      <c r="J490" s="204">
        <f>BK490</f>
        <v>0</v>
      </c>
      <c r="K490" s="190"/>
      <c r="L490" s="195"/>
      <c r="M490" s="196"/>
      <c r="N490" s="197"/>
      <c r="O490" s="197"/>
      <c r="P490" s="198">
        <f>SUM(P491:P498)</f>
        <v>0</v>
      </c>
      <c r="Q490" s="197"/>
      <c r="R490" s="198">
        <f>SUM(R491:R498)</f>
        <v>0.0061500000000000001</v>
      </c>
      <c r="S490" s="197"/>
      <c r="T490" s="199">
        <f>SUM(T491:T498)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0" t="s">
        <v>146</v>
      </c>
      <c r="AT490" s="201" t="s">
        <v>74</v>
      </c>
      <c r="AU490" s="201" t="s">
        <v>83</v>
      </c>
      <c r="AY490" s="200" t="s">
        <v>137</v>
      </c>
      <c r="BK490" s="202">
        <f>SUM(BK491:BK498)</f>
        <v>0</v>
      </c>
    </row>
    <row r="491" s="2" customFormat="1" ht="16.5" customHeight="1">
      <c r="A491" s="39"/>
      <c r="B491" s="40"/>
      <c r="C491" s="205" t="s">
        <v>1016</v>
      </c>
      <c r="D491" s="205" t="s">
        <v>140</v>
      </c>
      <c r="E491" s="206" t="s">
        <v>1094</v>
      </c>
      <c r="F491" s="207" t="s">
        <v>1095</v>
      </c>
      <c r="G491" s="208" t="s">
        <v>154</v>
      </c>
      <c r="H491" s="209">
        <v>5</v>
      </c>
      <c r="I491" s="210"/>
      <c r="J491" s="211">
        <f>ROUND(I491*H491,2)</f>
        <v>0</v>
      </c>
      <c r="K491" s="207" t="s">
        <v>144</v>
      </c>
      <c r="L491" s="45"/>
      <c r="M491" s="212" t="s">
        <v>19</v>
      </c>
      <c r="N491" s="213" t="s">
        <v>47</v>
      </c>
      <c r="O491" s="85"/>
      <c r="P491" s="214">
        <f>O491*H491</f>
        <v>0</v>
      </c>
      <c r="Q491" s="214">
        <v>0</v>
      </c>
      <c r="R491" s="214">
        <f>Q491*H491</f>
        <v>0</v>
      </c>
      <c r="S491" s="214">
        <v>0</v>
      </c>
      <c r="T491" s="21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16" t="s">
        <v>241</v>
      </c>
      <c r="AT491" s="216" t="s">
        <v>140</v>
      </c>
      <c r="AU491" s="216" t="s">
        <v>146</v>
      </c>
      <c r="AY491" s="18" t="s">
        <v>137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8" t="s">
        <v>146</v>
      </c>
      <c r="BK491" s="217">
        <f>ROUND(I491*H491,2)</f>
        <v>0</v>
      </c>
      <c r="BL491" s="18" t="s">
        <v>241</v>
      </c>
      <c r="BM491" s="216" t="s">
        <v>1096</v>
      </c>
    </row>
    <row r="492" s="2" customFormat="1">
      <c r="A492" s="39"/>
      <c r="B492" s="40"/>
      <c r="C492" s="41"/>
      <c r="D492" s="218" t="s">
        <v>148</v>
      </c>
      <c r="E492" s="41"/>
      <c r="F492" s="219" t="s">
        <v>1097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148</v>
      </c>
      <c r="AU492" s="18" t="s">
        <v>146</v>
      </c>
    </row>
    <row r="493" s="13" customFormat="1">
      <c r="A493" s="13"/>
      <c r="B493" s="223"/>
      <c r="C493" s="224"/>
      <c r="D493" s="225" t="s">
        <v>150</v>
      </c>
      <c r="E493" s="226" t="s">
        <v>19</v>
      </c>
      <c r="F493" s="227" t="s">
        <v>162</v>
      </c>
      <c r="G493" s="224"/>
      <c r="H493" s="228">
        <v>5</v>
      </c>
      <c r="I493" s="229"/>
      <c r="J493" s="224"/>
      <c r="K493" s="224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150</v>
      </c>
      <c r="AU493" s="234" t="s">
        <v>146</v>
      </c>
      <c r="AV493" s="13" t="s">
        <v>146</v>
      </c>
      <c r="AW493" s="13" t="s">
        <v>36</v>
      </c>
      <c r="AX493" s="13" t="s">
        <v>83</v>
      </c>
      <c r="AY493" s="234" t="s">
        <v>137</v>
      </c>
    </row>
    <row r="494" s="2" customFormat="1" ht="16.5" customHeight="1">
      <c r="A494" s="39"/>
      <c r="B494" s="40"/>
      <c r="C494" s="256" t="s">
        <v>1021</v>
      </c>
      <c r="D494" s="256" t="s">
        <v>265</v>
      </c>
      <c r="E494" s="257" t="s">
        <v>1099</v>
      </c>
      <c r="F494" s="258" t="s">
        <v>1100</v>
      </c>
      <c r="G494" s="259" t="s">
        <v>154</v>
      </c>
      <c r="H494" s="260">
        <v>5</v>
      </c>
      <c r="I494" s="261"/>
      <c r="J494" s="262">
        <f>ROUND(I494*H494,2)</f>
        <v>0</v>
      </c>
      <c r="K494" s="258" t="s">
        <v>19</v>
      </c>
      <c r="L494" s="263"/>
      <c r="M494" s="264" t="s">
        <v>19</v>
      </c>
      <c r="N494" s="265" t="s">
        <v>47</v>
      </c>
      <c r="O494" s="85"/>
      <c r="P494" s="214">
        <f>O494*H494</f>
        <v>0</v>
      </c>
      <c r="Q494" s="214">
        <v>0.00109</v>
      </c>
      <c r="R494" s="214">
        <f>Q494*H494</f>
        <v>0.00545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343</v>
      </c>
      <c r="AT494" s="216" t="s">
        <v>265</v>
      </c>
      <c r="AU494" s="216" t="s">
        <v>146</v>
      </c>
      <c r="AY494" s="18" t="s">
        <v>137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146</v>
      </c>
      <c r="BK494" s="217">
        <f>ROUND(I494*H494,2)</f>
        <v>0</v>
      </c>
      <c r="BL494" s="18" t="s">
        <v>241</v>
      </c>
      <c r="BM494" s="216" t="s">
        <v>1101</v>
      </c>
    </row>
    <row r="495" s="2" customFormat="1" ht="24.15" customHeight="1">
      <c r="A495" s="39"/>
      <c r="B495" s="40"/>
      <c r="C495" s="205" t="s">
        <v>1026</v>
      </c>
      <c r="D495" s="205" t="s">
        <v>140</v>
      </c>
      <c r="E495" s="206" t="s">
        <v>1103</v>
      </c>
      <c r="F495" s="207" t="s">
        <v>1104</v>
      </c>
      <c r="G495" s="208" t="s">
        <v>154</v>
      </c>
      <c r="H495" s="209">
        <v>10</v>
      </c>
      <c r="I495" s="210"/>
      <c r="J495" s="211">
        <f>ROUND(I495*H495,2)</f>
        <v>0</v>
      </c>
      <c r="K495" s="207" t="s">
        <v>19</v>
      </c>
      <c r="L495" s="45"/>
      <c r="M495" s="212" t="s">
        <v>19</v>
      </c>
      <c r="N495" s="213" t="s">
        <v>47</v>
      </c>
      <c r="O495" s="85"/>
      <c r="P495" s="214">
        <f>O495*H495</f>
        <v>0</v>
      </c>
      <c r="Q495" s="214">
        <v>6.9999999999999994E-05</v>
      </c>
      <c r="R495" s="214">
        <f>Q495*H495</f>
        <v>0.00069999999999999988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241</v>
      </c>
      <c r="AT495" s="216" t="s">
        <v>140</v>
      </c>
      <c r="AU495" s="216" t="s">
        <v>146</v>
      </c>
      <c r="AY495" s="18" t="s">
        <v>137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146</v>
      </c>
      <c r="BK495" s="217">
        <f>ROUND(I495*H495,2)</f>
        <v>0</v>
      </c>
      <c r="BL495" s="18" t="s">
        <v>241</v>
      </c>
      <c r="BM495" s="216" t="s">
        <v>1105</v>
      </c>
    </row>
    <row r="496" s="13" customFormat="1">
      <c r="A496" s="13"/>
      <c r="B496" s="223"/>
      <c r="C496" s="224"/>
      <c r="D496" s="225" t="s">
        <v>150</v>
      </c>
      <c r="E496" s="226" t="s">
        <v>19</v>
      </c>
      <c r="F496" s="227" t="s">
        <v>157</v>
      </c>
      <c r="G496" s="224"/>
      <c r="H496" s="228">
        <v>10</v>
      </c>
      <c r="I496" s="229"/>
      <c r="J496" s="224"/>
      <c r="K496" s="224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150</v>
      </c>
      <c r="AU496" s="234" t="s">
        <v>146</v>
      </c>
      <c r="AV496" s="13" t="s">
        <v>146</v>
      </c>
      <c r="AW496" s="13" t="s">
        <v>36</v>
      </c>
      <c r="AX496" s="13" t="s">
        <v>83</v>
      </c>
      <c r="AY496" s="234" t="s">
        <v>137</v>
      </c>
    </row>
    <row r="497" s="2" customFormat="1" ht="24.15" customHeight="1">
      <c r="A497" s="39"/>
      <c r="B497" s="40"/>
      <c r="C497" s="205" t="s">
        <v>1032</v>
      </c>
      <c r="D497" s="205" t="s">
        <v>140</v>
      </c>
      <c r="E497" s="206" t="s">
        <v>1108</v>
      </c>
      <c r="F497" s="207" t="s">
        <v>1109</v>
      </c>
      <c r="G497" s="208" t="s">
        <v>285</v>
      </c>
      <c r="H497" s="209">
        <v>0.0060000000000000001</v>
      </c>
      <c r="I497" s="210"/>
      <c r="J497" s="211">
        <f>ROUND(I497*H497,2)</f>
        <v>0</v>
      </c>
      <c r="K497" s="207" t="s">
        <v>144</v>
      </c>
      <c r="L497" s="45"/>
      <c r="M497" s="212" t="s">
        <v>19</v>
      </c>
      <c r="N497" s="213" t="s">
        <v>47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241</v>
      </c>
      <c r="AT497" s="216" t="s">
        <v>140</v>
      </c>
      <c r="AU497" s="216" t="s">
        <v>146</v>
      </c>
      <c r="AY497" s="18" t="s">
        <v>137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146</v>
      </c>
      <c r="BK497" s="217">
        <f>ROUND(I497*H497,2)</f>
        <v>0</v>
      </c>
      <c r="BL497" s="18" t="s">
        <v>241</v>
      </c>
      <c r="BM497" s="216" t="s">
        <v>1110</v>
      </c>
    </row>
    <row r="498" s="2" customFormat="1">
      <c r="A498" s="39"/>
      <c r="B498" s="40"/>
      <c r="C498" s="41"/>
      <c r="D498" s="218" t="s">
        <v>148</v>
      </c>
      <c r="E498" s="41"/>
      <c r="F498" s="219" t="s">
        <v>1111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148</v>
      </c>
      <c r="AU498" s="18" t="s">
        <v>146</v>
      </c>
    </row>
    <row r="499" s="12" customFormat="1" ht="22.8" customHeight="1">
      <c r="A499" s="12"/>
      <c r="B499" s="189"/>
      <c r="C499" s="190"/>
      <c r="D499" s="191" t="s">
        <v>74</v>
      </c>
      <c r="E499" s="203" t="s">
        <v>1112</v>
      </c>
      <c r="F499" s="203" t="s">
        <v>1113</v>
      </c>
      <c r="G499" s="190"/>
      <c r="H499" s="190"/>
      <c r="I499" s="193"/>
      <c r="J499" s="204">
        <f>BK499</f>
        <v>0</v>
      </c>
      <c r="K499" s="190"/>
      <c r="L499" s="195"/>
      <c r="M499" s="196"/>
      <c r="N499" s="197"/>
      <c r="O499" s="197"/>
      <c r="P499" s="198">
        <f>SUM(P500:P524)</f>
        <v>0</v>
      </c>
      <c r="Q499" s="197"/>
      <c r="R499" s="198">
        <f>SUM(R500:R524)</f>
        <v>0.92729509999999993</v>
      </c>
      <c r="S499" s="197"/>
      <c r="T499" s="199">
        <f>SUM(T500:T524)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00" t="s">
        <v>146</v>
      </c>
      <c r="AT499" s="201" t="s">
        <v>74</v>
      </c>
      <c r="AU499" s="201" t="s">
        <v>83</v>
      </c>
      <c r="AY499" s="200" t="s">
        <v>137</v>
      </c>
      <c r="BK499" s="202">
        <f>SUM(BK500:BK524)</f>
        <v>0</v>
      </c>
    </row>
    <row r="500" s="2" customFormat="1" ht="16.5" customHeight="1">
      <c r="A500" s="39"/>
      <c r="B500" s="40"/>
      <c r="C500" s="205" t="s">
        <v>1037</v>
      </c>
      <c r="D500" s="205" t="s">
        <v>140</v>
      </c>
      <c r="E500" s="206" t="s">
        <v>1115</v>
      </c>
      <c r="F500" s="207" t="s">
        <v>1116</v>
      </c>
      <c r="G500" s="208" t="s">
        <v>143</v>
      </c>
      <c r="H500" s="209">
        <v>42.700000000000003</v>
      </c>
      <c r="I500" s="210"/>
      <c r="J500" s="211">
        <f>ROUND(I500*H500,2)</f>
        <v>0</v>
      </c>
      <c r="K500" s="207" t="s">
        <v>144</v>
      </c>
      <c r="L500" s="45"/>
      <c r="M500" s="212" t="s">
        <v>19</v>
      </c>
      <c r="N500" s="213" t="s">
        <v>47</v>
      </c>
      <c r="O500" s="85"/>
      <c r="P500" s="214">
        <f>O500*H500</f>
        <v>0</v>
      </c>
      <c r="Q500" s="214">
        <v>0.00029999999999999997</v>
      </c>
      <c r="R500" s="214">
        <f>Q500*H500</f>
        <v>0.01281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241</v>
      </c>
      <c r="AT500" s="216" t="s">
        <v>140</v>
      </c>
      <c r="AU500" s="216" t="s">
        <v>146</v>
      </c>
      <c r="AY500" s="18" t="s">
        <v>137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146</v>
      </c>
      <c r="BK500" s="217">
        <f>ROUND(I500*H500,2)</f>
        <v>0</v>
      </c>
      <c r="BL500" s="18" t="s">
        <v>241</v>
      </c>
      <c r="BM500" s="216" t="s">
        <v>1117</v>
      </c>
    </row>
    <row r="501" s="2" customFormat="1">
      <c r="A501" s="39"/>
      <c r="B501" s="40"/>
      <c r="C501" s="41"/>
      <c r="D501" s="218" t="s">
        <v>148</v>
      </c>
      <c r="E501" s="41"/>
      <c r="F501" s="219" t="s">
        <v>1118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148</v>
      </c>
      <c r="AU501" s="18" t="s">
        <v>146</v>
      </c>
    </row>
    <row r="502" s="13" customFormat="1">
      <c r="A502" s="13"/>
      <c r="B502" s="223"/>
      <c r="C502" s="224"/>
      <c r="D502" s="225" t="s">
        <v>150</v>
      </c>
      <c r="E502" s="226" t="s">
        <v>19</v>
      </c>
      <c r="F502" s="227" t="s">
        <v>1388</v>
      </c>
      <c r="G502" s="224"/>
      <c r="H502" s="228">
        <v>42.700000000000003</v>
      </c>
      <c r="I502" s="229"/>
      <c r="J502" s="224"/>
      <c r="K502" s="224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150</v>
      </c>
      <c r="AU502" s="234" t="s">
        <v>146</v>
      </c>
      <c r="AV502" s="13" t="s">
        <v>146</v>
      </c>
      <c r="AW502" s="13" t="s">
        <v>36</v>
      </c>
      <c r="AX502" s="13" t="s">
        <v>83</v>
      </c>
      <c r="AY502" s="234" t="s">
        <v>137</v>
      </c>
    </row>
    <row r="503" s="2" customFormat="1" ht="24.15" customHeight="1">
      <c r="A503" s="39"/>
      <c r="B503" s="40"/>
      <c r="C503" s="205" t="s">
        <v>1042</v>
      </c>
      <c r="D503" s="205" t="s">
        <v>140</v>
      </c>
      <c r="E503" s="206" t="s">
        <v>1120</v>
      </c>
      <c r="F503" s="207" t="s">
        <v>1121</v>
      </c>
      <c r="G503" s="208" t="s">
        <v>143</v>
      </c>
      <c r="H503" s="209">
        <v>42.700000000000003</v>
      </c>
      <c r="I503" s="210"/>
      <c r="J503" s="211">
        <f>ROUND(I503*H503,2)</f>
        <v>0</v>
      </c>
      <c r="K503" s="207" t="s">
        <v>144</v>
      </c>
      <c r="L503" s="45"/>
      <c r="M503" s="212" t="s">
        <v>19</v>
      </c>
      <c r="N503" s="213" t="s">
        <v>47</v>
      </c>
      <c r="O503" s="85"/>
      <c r="P503" s="214">
        <f>O503*H503</f>
        <v>0</v>
      </c>
      <c r="Q503" s="214">
        <v>0.0059100000000000003</v>
      </c>
      <c r="R503" s="214">
        <f>Q503*H503</f>
        <v>0.25235700000000005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241</v>
      </c>
      <c r="AT503" s="216" t="s">
        <v>140</v>
      </c>
      <c r="AU503" s="216" t="s">
        <v>146</v>
      </c>
      <c r="AY503" s="18" t="s">
        <v>137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146</v>
      </c>
      <c r="BK503" s="217">
        <f>ROUND(I503*H503,2)</f>
        <v>0</v>
      </c>
      <c r="BL503" s="18" t="s">
        <v>241</v>
      </c>
      <c r="BM503" s="216" t="s">
        <v>1122</v>
      </c>
    </row>
    <row r="504" s="2" customFormat="1">
      <c r="A504" s="39"/>
      <c r="B504" s="40"/>
      <c r="C504" s="41"/>
      <c r="D504" s="218" t="s">
        <v>148</v>
      </c>
      <c r="E504" s="41"/>
      <c r="F504" s="219" t="s">
        <v>1123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148</v>
      </c>
      <c r="AU504" s="18" t="s">
        <v>146</v>
      </c>
    </row>
    <row r="505" s="14" customFormat="1">
      <c r="A505" s="14"/>
      <c r="B505" s="235"/>
      <c r="C505" s="236"/>
      <c r="D505" s="225" t="s">
        <v>150</v>
      </c>
      <c r="E505" s="237" t="s">
        <v>19</v>
      </c>
      <c r="F505" s="238" t="s">
        <v>1124</v>
      </c>
      <c r="G505" s="236"/>
      <c r="H505" s="237" t="s">
        <v>19</v>
      </c>
      <c r="I505" s="239"/>
      <c r="J505" s="236"/>
      <c r="K505" s="236"/>
      <c r="L505" s="240"/>
      <c r="M505" s="241"/>
      <c r="N505" s="242"/>
      <c r="O505" s="242"/>
      <c r="P505" s="242"/>
      <c r="Q505" s="242"/>
      <c r="R505" s="242"/>
      <c r="S505" s="242"/>
      <c r="T505" s="24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4" t="s">
        <v>150</v>
      </c>
      <c r="AU505" s="244" t="s">
        <v>146</v>
      </c>
      <c r="AV505" s="14" t="s">
        <v>83</v>
      </c>
      <c r="AW505" s="14" t="s">
        <v>36</v>
      </c>
      <c r="AX505" s="14" t="s">
        <v>75</v>
      </c>
      <c r="AY505" s="244" t="s">
        <v>137</v>
      </c>
    </row>
    <row r="506" s="13" customFormat="1">
      <c r="A506" s="13"/>
      <c r="B506" s="223"/>
      <c r="C506" s="224"/>
      <c r="D506" s="225" t="s">
        <v>150</v>
      </c>
      <c r="E506" s="226" t="s">
        <v>19</v>
      </c>
      <c r="F506" s="227" t="s">
        <v>1388</v>
      </c>
      <c r="G506" s="224"/>
      <c r="H506" s="228">
        <v>42.700000000000003</v>
      </c>
      <c r="I506" s="229"/>
      <c r="J506" s="224"/>
      <c r="K506" s="224"/>
      <c r="L506" s="230"/>
      <c r="M506" s="231"/>
      <c r="N506" s="232"/>
      <c r="O506" s="232"/>
      <c r="P506" s="232"/>
      <c r="Q506" s="232"/>
      <c r="R506" s="232"/>
      <c r="S506" s="232"/>
      <c r="T506" s="23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4" t="s">
        <v>150</v>
      </c>
      <c r="AU506" s="234" t="s">
        <v>146</v>
      </c>
      <c r="AV506" s="13" t="s">
        <v>146</v>
      </c>
      <c r="AW506" s="13" t="s">
        <v>36</v>
      </c>
      <c r="AX506" s="13" t="s">
        <v>83</v>
      </c>
      <c r="AY506" s="234" t="s">
        <v>137</v>
      </c>
    </row>
    <row r="507" s="2" customFormat="1" ht="24.15" customHeight="1">
      <c r="A507" s="39"/>
      <c r="B507" s="40"/>
      <c r="C507" s="256" t="s">
        <v>1046</v>
      </c>
      <c r="D507" s="256" t="s">
        <v>265</v>
      </c>
      <c r="E507" s="257" t="s">
        <v>1126</v>
      </c>
      <c r="F507" s="258" t="s">
        <v>1127</v>
      </c>
      <c r="G507" s="259" t="s">
        <v>143</v>
      </c>
      <c r="H507" s="260">
        <v>46.969999999999999</v>
      </c>
      <c r="I507" s="261"/>
      <c r="J507" s="262">
        <f>ROUND(I507*H507,2)</f>
        <v>0</v>
      </c>
      <c r="K507" s="258" t="s">
        <v>144</v>
      </c>
      <c r="L507" s="263"/>
      <c r="M507" s="264" t="s">
        <v>19</v>
      </c>
      <c r="N507" s="265" t="s">
        <v>47</v>
      </c>
      <c r="O507" s="85"/>
      <c r="P507" s="214">
        <f>O507*H507</f>
        <v>0</v>
      </c>
      <c r="Q507" s="214">
        <v>0.0138</v>
      </c>
      <c r="R507" s="214">
        <f>Q507*H507</f>
        <v>0.64818599999999993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343</v>
      </c>
      <c r="AT507" s="216" t="s">
        <v>265</v>
      </c>
      <c r="AU507" s="216" t="s">
        <v>146</v>
      </c>
      <c r="AY507" s="18" t="s">
        <v>137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146</v>
      </c>
      <c r="BK507" s="217">
        <f>ROUND(I507*H507,2)</f>
        <v>0</v>
      </c>
      <c r="BL507" s="18" t="s">
        <v>241</v>
      </c>
      <c r="BM507" s="216" t="s">
        <v>1128</v>
      </c>
    </row>
    <row r="508" s="2" customFormat="1">
      <c r="A508" s="39"/>
      <c r="B508" s="40"/>
      <c r="C508" s="41"/>
      <c r="D508" s="218" t="s">
        <v>148</v>
      </c>
      <c r="E508" s="41"/>
      <c r="F508" s="219" t="s">
        <v>1129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148</v>
      </c>
      <c r="AU508" s="18" t="s">
        <v>146</v>
      </c>
    </row>
    <row r="509" s="13" customFormat="1">
      <c r="A509" s="13"/>
      <c r="B509" s="223"/>
      <c r="C509" s="224"/>
      <c r="D509" s="225" t="s">
        <v>150</v>
      </c>
      <c r="E509" s="224"/>
      <c r="F509" s="227" t="s">
        <v>1413</v>
      </c>
      <c r="G509" s="224"/>
      <c r="H509" s="228">
        <v>46.969999999999999</v>
      </c>
      <c r="I509" s="229"/>
      <c r="J509" s="224"/>
      <c r="K509" s="224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150</v>
      </c>
      <c r="AU509" s="234" t="s">
        <v>146</v>
      </c>
      <c r="AV509" s="13" t="s">
        <v>146</v>
      </c>
      <c r="AW509" s="13" t="s">
        <v>4</v>
      </c>
      <c r="AX509" s="13" t="s">
        <v>83</v>
      </c>
      <c r="AY509" s="234" t="s">
        <v>137</v>
      </c>
    </row>
    <row r="510" s="2" customFormat="1" ht="24.15" customHeight="1">
      <c r="A510" s="39"/>
      <c r="B510" s="40"/>
      <c r="C510" s="205" t="s">
        <v>1050</v>
      </c>
      <c r="D510" s="205" t="s">
        <v>140</v>
      </c>
      <c r="E510" s="206" t="s">
        <v>1132</v>
      </c>
      <c r="F510" s="207" t="s">
        <v>1133</v>
      </c>
      <c r="G510" s="208" t="s">
        <v>143</v>
      </c>
      <c r="H510" s="209">
        <v>42.700000000000003</v>
      </c>
      <c r="I510" s="210"/>
      <c r="J510" s="211">
        <f>ROUND(I510*H510,2)</f>
        <v>0</v>
      </c>
      <c r="K510" s="207" t="s">
        <v>144</v>
      </c>
      <c r="L510" s="45"/>
      <c r="M510" s="212" t="s">
        <v>19</v>
      </c>
      <c r="N510" s="213" t="s">
        <v>47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241</v>
      </c>
      <c r="AT510" s="216" t="s">
        <v>140</v>
      </c>
      <c r="AU510" s="216" t="s">
        <v>146</v>
      </c>
      <c r="AY510" s="18" t="s">
        <v>137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146</v>
      </c>
      <c r="BK510" s="217">
        <f>ROUND(I510*H510,2)</f>
        <v>0</v>
      </c>
      <c r="BL510" s="18" t="s">
        <v>241</v>
      </c>
      <c r="BM510" s="216" t="s">
        <v>1134</v>
      </c>
    </row>
    <row r="511" s="2" customFormat="1">
      <c r="A511" s="39"/>
      <c r="B511" s="40"/>
      <c r="C511" s="41"/>
      <c r="D511" s="218" t="s">
        <v>148</v>
      </c>
      <c r="E511" s="41"/>
      <c r="F511" s="219" t="s">
        <v>1135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148</v>
      </c>
      <c r="AU511" s="18" t="s">
        <v>146</v>
      </c>
    </row>
    <row r="512" s="2" customFormat="1" ht="24.15" customHeight="1">
      <c r="A512" s="39"/>
      <c r="B512" s="40"/>
      <c r="C512" s="205" t="s">
        <v>1055</v>
      </c>
      <c r="D512" s="205" t="s">
        <v>140</v>
      </c>
      <c r="E512" s="206" t="s">
        <v>1137</v>
      </c>
      <c r="F512" s="207" t="s">
        <v>1138</v>
      </c>
      <c r="G512" s="208" t="s">
        <v>143</v>
      </c>
      <c r="H512" s="209">
        <v>42.700000000000003</v>
      </c>
      <c r="I512" s="210"/>
      <c r="J512" s="211">
        <f>ROUND(I512*H512,2)</f>
        <v>0</v>
      </c>
      <c r="K512" s="207" t="s">
        <v>144</v>
      </c>
      <c r="L512" s="45"/>
      <c r="M512" s="212" t="s">
        <v>19</v>
      </c>
      <c r="N512" s="213" t="s">
        <v>47</v>
      </c>
      <c r="O512" s="85"/>
      <c r="P512" s="214">
        <f>O512*H512</f>
        <v>0</v>
      </c>
      <c r="Q512" s="214">
        <v>0</v>
      </c>
      <c r="R512" s="214">
        <f>Q512*H512</f>
        <v>0</v>
      </c>
      <c r="S512" s="214">
        <v>0</v>
      </c>
      <c r="T512" s="21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6" t="s">
        <v>241</v>
      </c>
      <c r="AT512" s="216" t="s">
        <v>140</v>
      </c>
      <c r="AU512" s="216" t="s">
        <v>146</v>
      </c>
      <c r="AY512" s="18" t="s">
        <v>137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146</v>
      </c>
      <c r="BK512" s="217">
        <f>ROUND(I512*H512,2)</f>
        <v>0</v>
      </c>
      <c r="BL512" s="18" t="s">
        <v>241</v>
      </c>
      <c r="BM512" s="216" t="s">
        <v>1139</v>
      </c>
    </row>
    <row r="513" s="2" customFormat="1">
      <c r="A513" s="39"/>
      <c r="B513" s="40"/>
      <c r="C513" s="41"/>
      <c r="D513" s="218" t="s">
        <v>148</v>
      </c>
      <c r="E513" s="41"/>
      <c r="F513" s="219" t="s">
        <v>1140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148</v>
      </c>
      <c r="AU513" s="18" t="s">
        <v>146</v>
      </c>
    </row>
    <row r="514" s="2" customFormat="1" ht="16.5" customHeight="1">
      <c r="A514" s="39"/>
      <c r="B514" s="40"/>
      <c r="C514" s="205" t="s">
        <v>1060</v>
      </c>
      <c r="D514" s="205" t="s">
        <v>140</v>
      </c>
      <c r="E514" s="206" t="s">
        <v>1142</v>
      </c>
      <c r="F514" s="207" t="s">
        <v>1143</v>
      </c>
      <c r="G514" s="208" t="s">
        <v>154</v>
      </c>
      <c r="H514" s="209">
        <v>35</v>
      </c>
      <c r="I514" s="210"/>
      <c r="J514" s="211">
        <f>ROUND(I514*H514,2)</f>
        <v>0</v>
      </c>
      <c r="K514" s="207" t="s">
        <v>144</v>
      </c>
      <c r="L514" s="45"/>
      <c r="M514" s="212" t="s">
        <v>19</v>
      </c>
      <c r="N514" s="213" t="s">
        <v>47</v>
      </c>
      <c r="O514" s="85"/>
      <c r="P514" s="214">
        <f>O514*H514</f>
        <v>0</v>
      </c>
      <c r="Q514" s="214">
        <v>0.00021000000000000001</v>
      </c>
      <c r="R514" s="214">
        <f>Q514*H514</f>
        <v>0.0073500000000000006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241</v>
      </c>
      <c r="AT514" s="216" t="s">
        <v>140</v>
      </c>
      <c r="AU514" s="216" t="s">
        <v>146</v>
      </c>
      <c r="AY514" s="18" t="s">
        <v>137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146</v>
      </c>
      <c r="BK514" s="217">
        <f>ROUND(I514*H514,2)</f>
        <v>0</v>
      </c>
      <c r="BL514" s="18" t="s">
        <v>241</v>
      </c>
      <c r="BM514" s="216" t="s">
        <v>1144</v>
      </c>
    </row>
    <row r="515" s="2" customFormat="1">
      <c r="A515" s="39"/>
      <c r="B515" s="40"/>
      <c r="C515" s="41"/>
      <c r="D515" s="218" t="s">
        <v>148</v>
      </c>
      <c r="E515" s="41"/>
      <c r="F515" s="219" t="s">
        <v>1145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148</v>
      </c>
      <c r="AU515" s="18" t="s">
        <v>146</v>
      </c>
    </row>
    <row r="516" s="13" customFormat="1">
      <c r="A516" s="13"/>
      <c r="B516" s="223"/>
      <c r="C516" s="224"/>
      <c r="D516" s="225" t="s">
        <v>150</v>
      </c>
      <c r="E516" s="226" t="s">
        <v>19</v>
      </c>
      <c r="F516" s="227" t="s">
        <v>1286</v>
      </c>
      <c r="G516" s="224"/>
      <c r="H516" s="228">
        <v>35</v>
      </c>
      <c r="I516" s="229"/>
      <c r="J516" s="224"/>
      <c r="K516" s="224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150</v>
      </c>
      <c r="AU516" s="234" t="s">
        <v>146</v>
      </c>
      <c r="AV516" s="13" t="s">
        <v>146</v>
      </c>
      <c r="AW516" s="13" t="s">
        <v>36</v>
      </c>
      <c r="AX516" s="13" t="s">
        <v>83</v>
      </c>
      <c r="AY516" s="234" t="s">
        <v>137</v>
      </c>
    </row>
    <row r="517" s="2" customFormat="1" ht="16.5" customHeight="1">
      <c r="A517" s="39"/>
      <c r="B517" s="40"/>
      <c r="C517" s="205" t="s">
        <v>1064</v>
      </c>
      <c r="D517" s="205" t="s">
        <v>140</v>
      </c>
      <c r="E517" s="206" t="s">
        <v>1148</v>
      </c>
      <c r="F517" s="207" t="s">
        <v>1149</v>
      </c>
      <c r="G517" s="208" t="s">
        <v>154</v>
      </c>
      <c r="H517" s="209">
        <v>20</v>
      </c>
      <c r="I517" s="210"/>
      <c r="J517" s="211">
        <f>ROUND(I517*H517,2)</f>
        <v>0</v>
      </c>
      <c r="K517" s="207" t="s">
        <v>144</v>
      </c>
      <c r="L517" s="45"/>
      <c r="M517" s="212" t="s">
        <v>19</v>
      </c>
      <c r="N517" s="213" t="s">
        <v>47</v>
      </c>
      <c r="O517" s="85"/>
      <c r="P517" s="214">
        <f>O517*H517</f>
        <v>0</v>
      </c>
      <c r="Q517" s="214">
        <v>0.00020000000000000001</v>
      </c>
      <c r="R517" s="214">
        <f>Q517*H517</f>
        <v>0.0040000000000000001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241</v>
      </c>
      <c r="AT517" s="216" t="s">
        <v>140</v>
      </c>
      <c r="AU517" s="216" t="s">
        <v>146</v>
      </c>
      <c r="AY517" s="18" t="s">
        <v>137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146</v>
      </c>
      <c r="BK517" s="217">
        <f>ROUND(I517*H517,2)</f>
        <v>0</v>
      </c>
      <c r="BL517" s="18" t="s">
        <v>241</v>
      </c>
      <c r="BM517" s="216" t="s">
        <v>1150</v>
      </c>
    </row>
    <row r="518" s="2" customFormat="1">
      <c r="A518" s="39"/>
      <c r="B518" s="40"/>
      <c r="C518" s="41"/>
      <c r="D518" s="218" t="s">
        <v>148</v>
      </c>
      <c r="E518" s="41"/>
      <c r="F518" s="219" t="s">
        <v>1151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148</v>
      </c>
      <c r="AU518" s="18" t="s">
        <v>146</v>
      </c>
    </row>
    <row r="519" s="13" customFormat="1">
      <c r="A519" s="13"/>
      <c r="B519" s="223"/>
      <c r="C519" s="224"/>
      <c r="D519" s="225" t="s">
        <v>150</v>
      </c>
      <c r="E519" s="226" t="s">
        <v>19</v>
      </c>
      <c r="F519" s="227" t="s">
        <v>1414</v>
      </c>
      <c r="G519" s="224"/>
      <c r="H519" s="228">
        <v>20</v>
      </c>
      <c r="I519" s="229"/>
      <c r="J519" s="224"/>
      <c r="K519" s="224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150</v>
      </c>
      <c r="AU519" s="234" t="s">
        <v>146</v>
      </c>
      <c r="AV519" s="13" t="s">
        <v>146</v>
      </c>
      <c r="AW519" s="13" t="s">
        <v>36</v>
      </c>
      <c r="AX519" s="13" t="s">
        <v>83</v>
      </c>
      <c r="AY519" s="234" t="s">
        <v>137</v>
      </c>
    </row>
    <row r="520" s="2" customFormat="1" ht="16.5" customHeight="1">
      <c r="A520" s="39"/>
      <c r="B520" s="40"/>
      <c r="C520" s="205" t="s">
        <v>1068</v>
      </c>
      <c r="D520" s="205" t="s">
        <v>140</v>
      </c>
      <c r="E520" s="206" t="s">
        <v>1153</v>
      </c>
      <c r="F520" s="207" t="s">
        <v>1154</v>
      </c>
      <c r="G520" s="208" t="s">
        <v>203</v>
      </c>
      <c r="H520" s="209">
        <v>8.0500000000000007</v>
      </c>
      <c r="I520" s="210"/>
      <c r="J520" s="211">
        <f>ROUND(I520*H520,2)</f>
        <v>0</v>
      </c>
      <c r="K520" s="207" t="s">
        <v>144</v>
      </c>
      <c r="L520" s="45"/>
      <c r="M520" s="212" t="s">
        <v>19</v>
      </c>
      <c r="N520" s="213" t="s">
        <v>47</v>
      </c>
      <c r="O520" s="85"/>
      <c r="P520" s="214">
        <f>O520*H520</f>
        <v>0</v>
      </c>
      <c r="Q520" s="214">
        <v>0.00032200000000000002</v>
      </c>
      <c r="R520" s="214">
        <f>Q520*H520</f>
        <v>0.0025921000000000004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241</v>
      </c>
      <c r="AT520" s="216" t="s">
        <v>140</v>
      </c>
      <c r="AU520" s="216" t="s">
        <v>146</v>
      </c>
      <c r="AY520" s="18" t="s">
        <v>137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146</v>
      </c>
      <c r="BK520" s="217">
        <f>ROUND(I520*H520,2)</f>
        <v>0</v>
      </c>
      <c r="BL520" s="18" t="s">
        <v>241</v>
      </c>
      <c r="BM520" s="216" t="s">
        <v>1155</v>
      </c>
    </row>
    <row r="521" s="2" customFormat="1">
      <c r="A521" s="39"/>
      <c r="B521" s="40"/>
      <c r="C521" s="41"/>
      <c r="D521" s="218" t="s">
        <v>148</v>
      </c>
      <c r="E521" s="41"/>
      <c r="F521" s="219" t="s">
        <v>1156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148</v>
      </c>
      <c r="AU521" s="18" t="s">
        <v>146</v>
      </c>
    </row>
    <row r="522" s="13" customFormat="1">
      <c r="A522" s="13"/>
      <c r="B522" s="223"/>
      <c r="C522" s="224"/>
      <c r="D522" s="225" t="s">
        <v>150</v>
      </c>
      <c r="E522" s="226" t="s">
        <v>19</v>
      </c>
      <c r="F522" s="227" t="s">
        <v>1415</v>
      </c>
      <c r="G522" s="224"/>
      <c r="H522" s="228">
        <v>8.0500000000000007</v>
      </c>
      <c r="I522" s="229"/>
      <c r="J522" s="224"/>
      <c r="K522" s="224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150</v>
      </c>
      <c r="AU522" s="234" t="s">
        <v>146</v>
      </c>
      <c r="AV522" s="13" t="s">
        <v>146</v>
      </c>
      <c r="AW522" s="13" t="s">
        <v>36</v>
      </c>
      <c r="AX522" s="13" t="s">
        <v>83</v>
      </c>
      <c r="AY522" s="234" t="s">
        <v>137</v>
      </c>
    </row>
    <row r="523" s="2" customFormat="1" ht="24.15" customHeight="1">
      <c r="A523" s="39"/>
      <c r="B523" s="40"/>
      <c r="C523" s="205" t="s">
        <v>1075</v>
      </c>
      <c r="D523" s="205" t="s">
        <v>140</v>
      </c>
      <c r="E523" s="206" t="s">
        <v>1159</v>
      </c>
      <c r="F523" s="207" t="s">
        <v>1160</v>
      </c>
      <c r="G523" s="208" t="s">
        <v>285</v>
      </c>
      <c r="H523" s="209">
        <v>0.92700000000000005</v>
      </c>
      <c r="I523" s="210"/>
      <c r="J523" s="211">
        <f>ROUND(I523*H523,2)</f>
        <v>0</v>
      </c>
      <c r="K523" s="207" t="s">
        <v>144</v>
      </c>
      <c r="L523" s="45"/>
      <c r="M523" s="212" t="s">
        <v>19</v>
      </c>
      <c r="N523" s="213" t="s">
        <v>47</v>
      </c>
      <c r="O523" s="85"/>
      <c r="P523" s="214">
        <f>O523*H523</f>
        <v>0</v>
      </c>
      <c r="Q523" s="214">
        <v>0</v>
      </c>
      <c r="R523" s="214">
        <f>Q523*H523</f>
        <v>0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241</v>
      </c>
      <c r="AT523" s="216" t="s">
        <v>140</v>
      </c>
      <c r="AU523" s="216" t="s">
        <v>146</v>
      </c>
      <c r="AY523" s="18" t="s">
        <v>137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146</v>
      </c>
      <c r="BK523" s="217">
        <f>ROUND(I523*H523,2)</f>
        <v>0</v>
      </c>
      <c r="BL523" s="18" t="s">
        <v>241</v>
      </c>
      <c r="BM523" s="216" t="s">
        <v>1161</v>
      </c>
    </row>
    <row r="524" s="2" customFormat="1">
      <c r="A524" s="39"/>
      <c r="B524" s="40"/>
      <c r="C524" s="41"/>
      <c r="D524" s="218" t="s">
        <v>148</v>
      </c>
      <c r="E524" s="41"/>
      <c r="F524" s="219" t="s">
        <v>1162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148</v>
      </c>
      <c r="AU524" s="18" t="s">
        <v>146</v>
      </c>
    </row>
    <row r="525" s="12" customFormat="1" ht="22.8" customHeight="1">
      <c r="A525" s="12"/>
      <c r="B525" s="189"/>
      <c r="C525" s="190"/>
      <c r="D525" s="191" t="s">
        <v>74</v>
      </c>
      <c r="E525" s="203" t="s">
        <v>1163</v>
      </c>
      <c r="F525" s="203" t="s">
        <v>1164</v>
      </c>
      <c r="G525" s="190"/>
      <c r="H525" s="190"/>
      <c r="I525" s="193"/>
      <c r="J525" s="204">
        <f>BK525</f>
        <v>0</v>
      </c>
      <c r="K525" s="190"/>
      <c r="L525" s="195"/>
      <c r="M525" s="196"/>
      <c r="N525" s="197"/>
      <c r="O525" s="197"/>
      <c r="P525" s="198">
        <f>SUM(P526:P557)</f>
        <v>0</v>
      </c>
      <c r="Q525" s="197"/>
      <c r="R525" s="198">
        <f>SUM(R526:R557)</f>
        <v>1.32575847</v>
      </c>
      <c r="S525" s="197"/>
      <c r="T525" s="199">
        <f>SUM(T526:T557)</f>
        <v>0.36458249999999998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0" t="s">
        <v>146</v>
      </c>
      <c r="AT525" s="201" t="s">
        <v>74</v>
      </c>
      <c r="AU525" s="201" t="s">
        <v>83</v>
      </c>
      <c r="AY525" s="200" t="s">
        <v>137</v>
      </c>
      <c r="BK525" s="202">
        <f>SUM(BK526:BK557)</f>
        <v>0</v>
      </c>
    </row>
    <row r="526" s="2" customFormat="1" ht="16.5" customHeight="1">
      <c r="A526" s="39"/>
      <c r="B526" s="40"/>
      <c r="C526" s="205" t="s">
        <v>1080</v>
      </c>
      <c r="D526" s="205" t="s">
        <v>140</v>
      </c>
      <c r="E526" s="206" t="s">
        <v>1166</v>
      </c>
      <c r="F526" s="207" t="s">
        <v>1167</v>
      </c>
      <c r="G526" s="208" t="s">
        <v>143</v>
      </c>
      <c r="H526" s="209">
        <v>130.715</v>
      </c>
      <c r="I526" s="210"/>
      <c r="J526" s="211">
        <f>ROUND(I526*H526,2)</f>
        <v>0</v>
      </c>
      <c r="K526" s="207" t="s">
        <v>144</v>
      </c>
      <c r="L526" s="45"/>
      <c r="M526" s="212" t="s">
        <v>19</v>
      </c>
      <c r="N526" s="213" t="s">
        <v>47</v>
      </c>
      <c r="O526" s="85"/>
      <c r="P526" s="214">
        <f>O526*H526</f>
        <v>0</v>
      </c>
      <c r="Q526" s="214">
        <v>0</v>
      </c>
      <c r="R526" s="214">
        <f>Q526*H526</f>
        <v>0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241</v>
      </c>
      <c r="AT526" s="216" t="s">
        <v>140</v>
      </c>
      <c r="AU526" s="216" t="s">
        <v>146</v>
      </c>
      <c r="AY526" s="18" t="s">
        <v>137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146</v>
      </c>
      <c r="BK526" s="217">
        <f>ROUND(I526*H526,2)</f>
        <v>0</v>
      </c>
      <c r="BL526" s="18" t="s">
        <v>241</v>
      </c>
      <c r="BM526" s="216" t="s">
        <v>1168</v>
      </c>
    </row>
    <row r="527" s="2" customFormat="1">
      <c r="A527" s="39"/>
      <c r="B527" s="40"/>
      <c r="C527" s="41"/>
      <c r="D527" s="218" t="s">
        <v>148</v>
      </c>
      <c r="E527" s="41"/>
      <c r="F527" s="219" t="s">
        <v>1169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148</v>
      </c>
      <c r="AU527" s="18" t="s">
        <v>146</v>
      </c>
    </row>
    <row r="528" s="13" customFormat="1">
      <c r="A528" s="13"/>
      <c r="B528" s="223"/>
      <c r="C528" s="224"/>
      <c r="D528" s="225" t="s">
        <v>150</v>
      </c>
      <c r="E528" s="226" t="s">
        <v>19</v>
      </c>
      <c r="F528" s="227" t="s">
        <v>1378</v>
      </c>
      <c r="G528" s="224"/>
      <c r="H528" s="228">
        <v>130.715</v>
      </c>
      <c r="I528" s="229"/>
      <c r="J528" s="224"/>
      <c r="K528" s="224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150</v>
      </c>
      <c r="AU528" s="234" t="s">
        <v>146</v>
      </c>
      <c r="AV528" s="13" t="s">
        <v>146</v>
      </c>
      <c r="AW528" s="13" t="s">
        <v>36</v>
      </c>
      <c r="AX528" s="13" t="s">
        <v>83</v>
      </c>
      <c r="AY528" s="234" t="s">
        <v>137</v>
      </c>
    </row>
    <row r="529" s="2" customFormat="1" ht="16.5" customHeight="1">
      <c r="A529" s="39"/>
      <c r="B529" s="40"/>
      <c r="C529" s="205" t="s">
        <v>1086</v>
      </c>
      <c r="D529" s="205" t="s">
        <v>140</v>
      </c>
      <c r="E529" s="206" t="s">
        <v>1171</v>
      </c>
      <c r="F529" s="207" t="s">
        <v>1172</v>
      </c>
      <c r="G529" s="208" t="s">
        <v>143</v>
      </c>
      <c r="H529" s="209">
        <v>130.715</v>
      </c>
      <c r="I529" s="210"/>
      <c r="J529" s="211">
        <f>ROUND(I529*H529,2)</f>
        <v>0</v>
      </c>
      <c r="K529" s="207" t="s">
        <v>144</v>
      </c>
      <c r="L529" s="45"/>
      <c r="M529" s="212" t="s">
        <v>19</v>
      </c>
      <c r="N529" s="213" t="s">
        <v>47</v>
      </c>
      <c r="O529" s="85"/>
      <c r="P529" s="214">
        <f>O529*H529</f>
        <v>0</v>
      </c>
      <c r="Q529" s="214">
        <v>3.3000000000000003E-05</v>
      </c>
      <c r="R529" s="214">
        <f>Q529*H529</f>
        <v>0.0043135950000000008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241</v>
      </c>
      <c r="AT529" s="216" t="s">
        <v>140</v>
      </c>
      <c r="AU529" s="216" t="s">
        <v>146</v>
      </c>
      <c r="AY529" s="18" t="s">
        <v>137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146</v>
      </c>
      <c r="BK529" s="217">
        <f>ROUND(I529*H529,2)</f>
        <v>0</v>
      </c>
      <c r="BL529" s="18" t="s">
        <v>241</v>
      </c>
      <c r="BM529" s="216" t="s">
        <v>1173</v>
      </c>
    </row>
    <row r="530" s="2" customFormat="1">
      <c r="A530" s="39"/>
      <c r="B530" s="40"/>
      <c r="C530" s="41"/>
      <c r="D530" s="218" t="s">
        <v>148</v>
      </c>
      <c r="E530" s="41"/>
      <c r="F530" s="219" t="s">
        <v>1174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148</v>
      </c>
      <c r="AU530" s="18" t="s">
        <v>146</v>
      </c>
    </row>
    <row r="531" s="2" customFormat="1" ht="21.75" customHeight="1">
      <c r="A531" s="39"/>
      <c r="B531" s="40"/>
      <c r="C531" s="205" t="s">
        <v>1093</v>
      </c>
      <c r="D531" s="205" t="s">
        <v>140</v>
      </c>
      <c r="E531" s="206" t="s">
        <v>1176</v>
      </c>
      <c r="F531" s="207" t="s">
        <v>1177</v>
      </c>
      <c r="G531" s="208" t="s">
        <v>143</v>
      </c>
      <c r="H531" s="209">
        <v>130.715</v>
      </c>
      <c r="I531" s="210"/>
      <c r="J531" s="211">
        <f>ROUND(I531*H531,2)</f>
        <v>0</v>
      </c>
      <c r="K531" s="207" t="s">
        <v>144</v>
      </c>
      <c r="L531" s="45"/>
      <c r="M531" s="212" t="s">
        <v>19</v>
      </c>
      <c r="N531" s="213" t="s">
        <v>47</v>
      </c>
      <c r="O531" s="85"/>
      <c r="P531" s="214">
        <f>O531*H531</f>
        <v>0</v>
      </c>
      <c r="Q531" s="214">
        <v>0.0075820000000000002</v>
      </c>
      <c r="R531" s="214">
        <f>Q531*H531</f>
        <v>0.99108113000000009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241</v>
      </c>
      <c r="AT531" s="216" t="s">
        <v>140</v>
      </c>
      <c r="AU531" s="216" t="s">
        <v>146</v>
      </c>
      <c r="AY531" s="18" t="s">
        <v>137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146</v>
      </c>
      <c r="BK531" s="217">
        <f>ROUND(I531*H531,2)</f>
        <v>0</v>
      </c>
      <c r="BL531" s="18" t="s">
        <v>241</v>
      </c>
      <c r="BM531" s="216" t="s">
        <v>1178</v>
      </c>
    </row>
    <row r="532" s="2" customFormat="1">
      <c r="A532" s="39"/>
      <c r="B532" s="40"/>
      <c r="C532" s="41"/>
      <c r="D532" s="218" t="s">
        <v>148</v>
      </c>
      <c r="E532" s="41"/>
      <c r="F532" s="219" t="s">
        <v>1179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148</v>
      </c>
      <c r="AU532" s="18" t="s">
        <v>146</v>
      </c>
    </row>
    <row r="533" s="2" customFormat="1" ht="16.5" customHeight="1">
      <c r="A533" s="39"/>
      <c r="B533" s="40"/>
      <c r="C533" s="205" t="s">
        <v>1098</v>
      </c>
      <c r="D533" s="205" t="s">
        <v>140</v>
      </c>
      <c r="E533" s="206" t="s">
        <v>1181</v>
      </c>
      <c r="F533" s="207" t="s">
        <v>1182</v>
      </c>
      <c r="G533" s="208" t="s">
        <v>143</v>
      </c>
      <c r="H533" s="209">
        <v>145.833</v>
      </c>
      <c r="I533" s="210"/>
      <c r="J533" s="211">
        <f>ROUND(I533*H533,2)</f>
        <v>0</v>
      </c>
      <c r="K533" s="207" t="s">
        <v>144</v>
      </c>
      <c r="L533" s="45"/>
      <c r="M533" s="212" t="s">
        <v>19</v>
      </c>
      <c r="N533" s="213" t="s">
        <v>47</v>
      </c>
      <c r="O533" s="85"/>
      <c r="P533" s="214">
        <f>O533*H533</f>
        <v>0</v>
      </c>
      <c r="Q533" s="214">
        <v>0</v>
      </c>
      <c r="R533" s="214">
        <f>Q533*H533</f>
        <v>0</v>
      </c>
      <c r="S533" s="214">
        <v>0.0025000000000000001</v>
      </c>
      <c r="T533" s="215">
        <f>S533*H533</f>
        <v>0.36458249999999998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241</v>
      </c>
      <c r="AT533" s="216" t="s">
        <v>140</v>
      </c>
      <c r="AU533" s="216" t="s">
        <v>146</v>
      </c>
      <c r="AY533" s="18" t="s">
        <v>137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146</v>
      </c>
      <c r="BK533" s="217">
        <f>ROUND(I533*H533,2)</f>
        <v>0</v>
      </c>
      <c r="BL533" s="18" t="s">
        <v>241</v>
      </c>
      <c r="BM533" s="216" t="s">
        <v>1183</v>
      </c>
    </row>
    <row r="534" s="2" customFormat="1">
      <c r="A534" s="39"/>
      <c r="B534" s="40"/>
      <c r="C534" s="41"/>
      <c r="D534" s="218" t="s">
        <v>148</v>
      </c>
      <c r="E534" s="41"/>
      <c r="F534" s="219" t="s">
        <v>1184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148</v>
      </c>
      <c r="AU534" s="18" t="s">
        <v>146</v>
      </c>
    </row>
    <row r="535" s="14" customFormat="1">
      <c r="A535" s="14"/>
      <c r="B535" s="235"/>
      <c r="C535" s="236"/>
      <c r="D535" s="225" t="s">
        <v>150</v>
      </c>
      <c r="E535" s="237" t="s">
        <v>19</v>
      </c>
      <c r="F535" s="238" t="s">
        <v>1185</v>
      </c>
      <c r="G535" s="236"/>
      <c r="H535" s="237" t="s">
        <v>19</v>
      </c>
      <c r="I535" s="239"/>
      <c r="J535" s="236"/>
      <c r="K535" s="236"/>
      <c r="L535" s="240"/>
      <c r="M535" s="241"/>
      <c r="N535" s="242"/>
      <c r="O535" s="242"/>
      <c r="P535" s="242"/>
      <c r="Q535" s="242"/>
      <c r="R535" s="242"/>
      <c r="S535" s="242"/>
      <c r="T535" s="24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4" t="s">
        <v>150</v>
      </c>
      <c r="AU535" s="244" t="s">
        <v>146</v>
      </c>
      <c r="AV535" s="14" t="s">
        <v>83</v>
      </c>
      <c r="AW535" s="14" t="s">
        <v>36</v>
      </c>
      <c r="AX535" s="14" t="s">
        <v>75</v>
      </c>
      <c r="AY535" s="244" t="s">
        <v>137</v>
      </c>
    </row>
    <row r="536" s="13" customFormat="1">
      <c r="A536" s="13"/>
      <c r="B536" s="223"/>
      <c r="C536" s="224"/>
      <c r="D536" s="225" t="s">
        <v>150</v>
      </c>
      <c r="E536" s="226" t="s">
        <v>19</v>
      </c>
      <c r="F536" s="227" t="s">
        <v>1416</v>
      </c>
      <c r="G536" s="224"/>
      <c r="H536" s="228">
        <v>145.833</v>
      </c>
      <c r="I536" s="229"/>
      <c r="J536" s="224"/>
      <c r="K536" s="224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150</v>
      </c>
      <c r="AU536" s="234" t="s">
        <v>146</v>
      </c>
      <c r="AV536" s="13" t="s">
        <v>146</v>
      </c>
      <c r="AW536" s="13" t="s">
        <v>36</v>
      </c>
      <c r="AX536" s="13" t="s">
        <v>83</v>
      </c>
      <c r="AY536" s="234" t="s">
        <v>137</v>
      </c>
    </row>
    <row r="537" s="2" customFormat="1" ht="16.5" customHeight="1">
      <c r="A537" s="39"/>
      <c r="B537" s="40"/>
      <c r="C537" s="205" t="s">
        <v>1102</v>
      </c>
      <c r="D537" s="205" t="s">
        <v>140</v>
      </c>
      <c r="E537" s="206" t="s">
        <v>1188</v>
      </c>
      <c r="F537" s="207" t="s">
        <v>1189</v>
      </c>
      <c r="G537" s="208" t="s">
        <v>143</v>
      </c>
      <c r="H537" s="209">
        <v>130.715</v>
      </c>
      <c r="I537" s="210"/>
      <c r="J537" s="211">
        <f>ROUND(I537*H537,2)</f>
        <v>0</v>
      </c>
      <c r="K537" s="207" t="s">
        <v>144</v>
      </c>
      <c r="L537" s="45"/>
      <c r="M537" s="212" t="s">
        <v>19</v>
      </c>
      <c r="N537" s="213" t="s">
        <v>47</v>
      </c>
      <c r="O537" s="85"/>
      <c r="P537" s="214">
        <f>O537*H537</f>
        <v>0</v>
      </c>
      <c r="Q537" s="214">
        <v>0.00029999999999999997</v>
      </c>
      <c r="R537" s="214">
        <f>Q537*H537</f>
        <v>0.039214499999999999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241</v>
      </c>
      <c r="AT537" s="216" t="s">
        <v>140</v>
      </c>
      <c r="AU537" s="216" t="s">
        <v>146</v>
      </c>
      <c r="AY537" s="18" t="s">
        <v>137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146</v>
      </c>
      <c r="BK537" s="217">
        <f>ROUND(I537*H537,2)</f>
        <v>0</v>
      </c>
      <c r="BL537" s="18" t="s">
        <v>241</v>
      </c>
      <c r="BM537" s="216" t="s">
        <v>1190</v>
      </c>
    </row>
    <row r="538" s="2" customFormat="1">
      <c r="A538" s="39"/>
      <c r="B538" s="40"/>
      <c r="C538" s="41"/>
      <c r="D538" s="218" t="s">
        <v>148</v>
      </c>
      <c r="E538" s="41"/>
      <c r="F538" s="219" t="s">
        <v>1191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148</v>
      </c>
      <c r="AU538" s="18" t="s">
        <v>146</v>
      </c>
    </row>
    <row r="539" s="2" customFormat="1" ht="16.5" customHeight="1">
      <c r="A539" s="39"/>
      <c r="B539" s="40"/>
      <c r="C539" s="256" t="s">
        <v>1107</v>
      </c>
      <c r="D539" s="256" t="s">
        <v>265</v>
      </c>
      <c r="E539" s="257" t="s">
        <v>1193</v>
      </c>
      <c r="F539" s="258" t="s">
        <v>1194</v>
      </c>
      <c r="G539" s="259" t="s">
        <v>143</v>
      </c>
      <c r="H539" s="260">
        <v>143.78700000000001</v>
      </c>
      <c r="I539" s="261"/>
      <c r="J539" s="262">
        <f>ROUND(I539*H539,2)</f>
        <v>0</v>
      </c>
      <c r="K539" s="258" t="s">
        <v>215</v>
      </c>
      <c r="L539" s="263"/>
      <c r="M539" s="264" t="s">
        <v>19</v>
      </c>
      <c r="N539" s="265" t="s">
        <v>47</v>
      </c>
      <c r="O539" s="85"/>
      <c r="P539" s="214">
        <f>O539*H539</f>
        <v>0</v>
      </c>
      <c r="Q539" s="214">
        <v>0.0018500000000000001</v>
      </c>
      <c r="R539" s="214">
        <f>Q539*H539</f>
        <v>0.26600595000000005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343</v>
      </c>
      <c r="AT539" s="216" t="s">
        <v>265</v>
      </c>
      <c r="AU539" s="216" t="s">
        <v>146</v>
      </c>
      <c r="AY539" s="18" t="s">
        <v>137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146</v>
      </c>
      <c r="BK539" s="217">
        <f>ROUND(I539*H539,2)</f>
        <v>0</v>
      </c>
      <c r="BL539" s="18" t="s">
        <v>241</v>
      </c>
      <c r="BM539" s="216" t="s">
        <v>1195</v>
      </c>
    </row>
    <row r="540" s="13" customFormat="1">
      <c r="A540" s="13"/>
      <c r="B540" s="223"/>
      <c r="C540" s="224"/>
      <c r="D540" s="225" t="s">
        <v>150</v>
      </c>
      <c r="E540" s="224"/>
      <c r="F540" s="227" t="s">
        <v>1417</v>
      </c>
      <c r="G540" s="224"/>
      <c r="H540" s="228">
        <v>143.78700000000001</v>
      </c>
      <c r="I540" s="229"/>
      <c r="J540" s="224"/>
      <c r="K540" s="224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150</v>
      </c>
      <c r="AU540" s="234" t="s">
        <v>146</v>
      </c>
      <c r="AV540" s="13" t="s">
        <v>146</v>
      </c>
      <c r="AW540" s="13" t="s">
        <v>4</v>
      </c>
      <c r="AX540" s="13" t="s">
        <v>83</v>
      </c>
      <c r="AY540" s="234" t="s">
        <v>137</v>
      </c>
    </row>
    <row r="541" s="2" customFormat="1" ht="16.5" customHeight="1">
      <c r="A541" s="39"/>
      <c r="B541" s="40"/>
      <c r="C541" s="205" t="s">
        <v>1114</v>
      </c>
      <c r="D541" s="205" t="s">
        <v>140</v>
      </c>
      <c r="E541" s="206" t="s">
        <v>1198</v>
      </c>
      <c r="F541" s="207" t="s">
        <v>1199</v>
      </c>
      <c r="G541" s="208" t="s">
        <v>203</v>
      </c>
      <c r="H541" s="209">
        <v>97</v>
      </c>
      <c r="I541" s="210"/>
      <c r="J541" s="211">
        <f>ROUND(I541*H541,2)</f>
        <v>0</v>
      </c>
      <c r="K541" s="207" t="s">
        <v>144</v>
      </c>
      <c r="L541" s="45"/>
      <c r="M541" s="212" t="s">
        <v>19</v>
      </c>
      <c r="N541" s="213" t="s">
        <v>47</v>
      </c>
      <c r="O541" s="85"/>
      <c r="P541" s="214">
        <f>O541*H541</f>
        <v>0</v>
      </c>
      <c r="Q541" s="214">
        <v>1.4935E-05</v>
      </c>
      <c r="R541" s="214">
        <f>Q541*H541</f>
        <v>0.0014486950000000001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241</v>
      </c>
      <c r="AT541" s="216" t="s">
        <v>140</v>
      </c>
      <c r="AU541" s="216" t="s">
        <v>146</v>
      </c>
      <c r="AY541" s="18" t="s">
        <v>137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146</v>
      </c>
      <c r="BK541" s="217">
        <f>ROUND(I541*H541,2)</f>
        <v>0</v>
      </c>
      <c r="BL541" s="18" t="s">
        <v>241</v>
      </c>
      <c r="BM541" s="216" t="s">
        <v>1200</v>
      </c>
    </row>
    <row r="542" s="2" customFormat="1">
      <c r="A542" s="39"/>
      <c r="B542" s="40"/>
      <c r="C542" s="41"/>
      <c r="D542" s="218" t="s">
        <v>148</v>
      </c>
      <c r="E542" s="41"/>
      <c r="F542" s="219" t="s">
        <v>1201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148</v>
      </c>
      <c r="AU542" s="18" t="s">
        <v>146</v>
      </c>
    </row>
    <row r="543" s="14" customFormat="1">
      <c r="A543" s="14"/>
      <c r="B543" s="235"/>
      <c r="C543" s="236"/>
      <c r="D543" s="225" t="s">
        <v>150</v>
      </c>
      <c r="E543" s="237" t="s">
        <v>19</v>
      </c>
      <c r="F543" s="238" t="s">
        <v>1202</v>
      </c>
      <c r="G543" s="236"/>
      <c r="H543" s="237" t="s">
        <v>19</v>
      </c>
      <c r="I543" s="239"/>
      <c r="J543" s="236"/>
      <c r="K543" s="236"/>
      <c r="L543" s="240"/>
      <c r="M543" s="241"/>
      <c r="N543" s="242"/>
      <c r="O543" s="242"/>
      <c r="P543" s="242"/>
      <c r="Q543" s="242"/>
      <c r="R543" s="242"/>
      <c r="S543" s="242"/>
      <c r="T543" s="24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4" t="s">
        <v>150</v>
      </c>
      <c r="AU543" s="244" t="s">
        <v>146</v>
      </c>
      <c r="AV543" s="14" t="s">
        <v>83</v>
      </c>
      <c r="AW543" s="14" t="s">
        <v>36</v>
      </c>
      <c r="AX543" s="14" t="s">
        <v>75</v>
      </c>
      <c r="AY543" s="244" t="s">
        <v>137</v>
      </c>
    </row>
    <row r="544" s="13" customFormat="1">
      <c r="A544" s="13"/>
      <c r="B544" s="223"/>
      <c r="C544" s="224"/>
      <c r="D544" s="225" t="s">
        <v>150</v>
      </c>
      <c r="E544" s="226" t="s">
        <v>19</v>
      </c>
      <c r="F544" s="227" t="s">
        <v>1418</v>
      </c>
      <c r="G544" s="224"/>
      <c r="H544" s="228">
        <v>115</v>
      </c>
      <c r="I544" s="229"/>
      <c r="J544" s="224"/>
      <c r="K544" s="224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150</v>
      </c>
      <c r="AU544" s="234" t="s">
        <v>146</v>
      </c>
      <c r="AV544" s="13" t="s">
        <v>146</v>
      </c>
      <c r="AW544" s="13" t="s">
        <v>36</v>
      </c>
      <c r="AX544" s="13" t="s">
        <v>75</v>
      </c>
      <c r="AY544" s="234" t="s">
        <v>137</v>
      </c>
    </row>
    <row r="545" s="13" customFormat="1">
      <c r="A545" s="13"/>
      <c r="B545" s="223"/>
      <c r="C545" s="224"/>
      <c r="D545" s="225" t="s">
        <v>150</v>
      </c>
      <c r="E545" s="226" t="s">
        <v>19</v>
      </c>
      <c r="F545" s="227" t="s">
        <v>1419</v>
      </c>
      <c r="G545" s="224"/>
      <c r="H545" s="228">
        <v>-18</v>
      </c>
      <c r="I545" s="229"/>
      <c r="J545" s="224"/>
      <c r="K545" s="224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150</v>
      </c>
      <c r="AU545" s="234" t="s">
        <v>146</v>
      </c>
      <c r="AV545" s="13" t="s">
        <v>146</v>
      </c>
      <c r="AW545" s="13" t="s">
        <v>36</v>
      </c>
      <c r="AX545" s="13" t="s">
        <v>75</v>
      </c>
      <c r="AY545" s="234" t="s">
        <v>137</v>
      </c>
    </row>
    <row r="546" s="15" customFormat="1">
      <c r="A546" s="15"/>
      <c r="B546" s="245"/>
      <c r="C546" s="246"/>
      <c r="D546" s="225" t="s">
        <v>150</v>
      </c>
      <c r="E546" s="247" t="s">
        <v>19</v>
      </c>
      <c r="F546" s="248" t="s">
        <v>177</v>
      </c>
      <c r="G546" s="246"/>
      <c r="H546" s="249">
        <v>97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5" t="s">
        <v>150</v>
      </c>
      <c r="AU546" s="255" t="s">
        <v>146</v>
      </c>
      <c r="AV546" s="15" t="s">
        <v>145</v>
      </c>
      <c r="AW546" s="15" t="s">
        <v>36</v>
      </c>
      <c r="AX546" s="15" t="s">
        <v>83</v>
      </c>
      <c r="AY546" s="255" t="s">
        <v>137</v>
      </c>
    </row>
    <row r="547" s="2" customFormat="1" ht="16.5" customHeight="1">
      <c r="A547" s="39"/>
      <c r="B547" s="40"/>
      <c r="C547" s="256" t="s">
        <v>1119</v>
      </c>
      <c r="D547" s="256" t="s">
        <v>265</v>
      </c>
      <c r="E547" s="257" t="s">
        <v>1206</v>
      </c>
      <c r="F547" s="258" t="s">
        <v>1207</v>
      </c>
      <c r="G547" s="259" t="s">
        <v>203</v>
      </c>
      <c r="H547" s="260">
        <v>98.939999999999998</v>
      </c>
      <c r="I547" s="261"/>
      <c r="J547" s="262">
        <f>ROUND(I547*H547,2)</f>
        <v>0</v>
      </c>
      <c r="K547" s="258" t="s">
        <v>144</v>
      </c>
      <c r="L547" s="263"/>
      <c r="M547" s="264" t="s">
        <v>19</v>
      </c>
      <c r="N547" s="265" t="s">
        <v>47</v>
      </c>
      <c r="O547" s="85"/>
      <c r="P547" s="214">
        <f>O547*H547</f>
        <v>0</v>
      </c>
      <c r="Q547" s="214">
        <v>0.00022000000000000001</v>
      </c>
      <c r="R547" s="214">
        <f>Q547*H547</f>
        <v>0.021766799999999999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343</v>
      </c>
      <c r="AT547" s="216" t="s">
        <v>265</v>
      </c>
      <c r="AU547" s="216" t="s">
        <v>146</v>
      </c>
      <c r="AY547" s="18" t="s">
        <v>137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146</v>
      </c>
      <c r="BK547" s="217">
        <f>ROUND(I547*H547,2)</f>
        <v>0</v>
      </c>
      <c r="BL547" s="18" t="s">
        <v>241</v>
      </c>
      <c r="BM547" s="216" t="s">
        <v>1208</v>
      </c>
    </row>
    <row r="548" s="2" customFormat="1">
      <c r="A548" s="39"/>
      <c r="B548" s="40"/>
      <c r="C548" s="41"/>
      <c r="D548" s="218" t="s">
        <v>148</v>
      </c>
      <c r="E548" s="41"/>
      <c r="F548" s="219" t="s">
        <v>1209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148</v>
      </c>
      <c r="AU548" s="18" t="s">
        <v>146</v>
      </c>
    </row>
    <row r="549" s="13" customFormat="1">
      <c r="A549" s="13"/>
      <c r="B549" s="223"/>
      <c r="C549" s="224"/>
      <c r="D549" s="225" t="s">
        <v>150</v>
      </c>
      <c r="E549" s="224"/>
      <c r="F549" s="227" t="s">
        <v>1420</v>
      </c>
      <c r="G549" s="224"/>
      <c r="H549" s="228">
        <v>98.939999999999998</v>
      </c>
      <c r="I549" s="229"/>
      <c r="J549" s="224"/>
      <c r="K549" s="224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150</v>
      </c>
      <c r="AU549" s="234" t="s">
        <v>146</v>
      </c>
      <c r="AV549" s="13" t="s">
        <v>146</v>
      </c>
      <c r="AW549" s="13" t="s">
        <v>4</v>
      </c>
      <c r="AX549" s="13" t="s">
        <v>83</v>
      </c>
      <c r="AY549" s="234" t="s">
        <v>137</v>
      </c>
    </row>
    <row r="550" s="2" customFormat="1" ht="16.5" customHeight="1">
      <c r="A550" s="39"/>
      <c r="B550" s="40"/>
      <c r="C550" s="205" t="s">
        <v>1125</v>
      </c>
      <c r="D550" s="205" t="s">
        <v>140</v>
      </c>
      <c r="E550" s="206" t="s">
        <v>1212</v>
      </c>
      <c r="F550" s="207" t="s">
        <v>1213</v>
      </c>
      <c r="G550" s="208" t="s">
        <v>203</v>
      </c>
      <c r="H550" s="209">
        <v>9</v>
      </c>
      <c r="I550" s="210"/>
      <c r="J550" s="211">
        <f>ROUND(I550*H550,2)</f>
        <v>0</v>
      </c>
      <c r="K550" s="207" t="s">
        <v>144</v>
      </c>
      <c r="L550" s="45"/>
      <c r="M550" s="212" t="s">
        <v>19</v>
      </c>
      <c r="N550" s="213" t="s">
        <v>47</v>
      </c>
      <c r="O550" s="85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241</v>
      </c>
      <c r="AT550" s="216" t="s">
        <v>140</v>
      </c>
      <c r="AU550" s="216" t="s">
        <v>146</v>
      </c>
      <c r="AY550" s="18" t="s">
        <v>137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146</v>
      </c>
      <c r="BK550" s="217">
        <f>ROUND(I550*H550,2)</f>
        <v>0</v>
      </c>
      <c r="BL550" s="18" t="s">
        <v>241</v>
      </c>
      <c r="BM550" s="216" t="s">
        <v>1214</v>
      </c>
    </row>
    <row r="551" s="2" customFormat="1">
      <c r="A551" s="39"/>
      <c r="B551" s="40"/>
      <c r="C551" s="41"/>
      <c r="D551" s="218" t="s">
        <v>148</v>
      </c>
      <c r="E551" s="41"/>
      <c r="F551" s="219" t="s">
        <v>1215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148</v>
      </c>
      <c r="AU551" s="18" t="s">
        <v>146</v>
      </c>
    </row>
    <row r="552" s="13" customFormat="1">
      <c r="A552" s="13"/>
      <c r="B552" s="223"/>
      <c r="C552" s="224"/>
      <c r="D552" s="225" t="s">
        <v>150</v>
      </c>
      <c r="E552" s="226" t="s">
        <v>19</v>
      </c>
      <c r="F552" s="227" t="s">
        <v>1421</v>
      </c>
      <c r="G552" s="224"/>
      <c r="H552" s="228">
        <v>9</v>
      </c>
      <c r="I552" s="229"/>
      <c r="J552" s="224"/>
      <c r="K552" s="224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150</v>
      </c>
      <c r="AU552" s="234" t="s">
        <v>146</v>
      </c>
      <c r="AV552" s="13" t="s">
        <v>146</v>
      </c>
      <c r="AW552" s="13" t="s">
        <v>36</v>
      </c>
      <c r="AX552" s="13" t="s">
        <v>83</v>
      </c>
      <c r="AY552" s="234" t="s">
        <v>137</v>
      </c>
    </row>
    <row r="553" s="2" customFormat="1" ht="16.5" customHeight="1">
      <c r="A553" s="39"/>
      <c r="B553" s="40"/>
      <c r="C553" s="256" t="s">
        <v>1131</v>
      </c>
      <c r="D553" s="256" t="s">
        <v>265</v>
      </c>
      <c r="E553" s="257" t="s">
        <v>1218</v>
      </c>
      <c r="F553" s="258" t="s">
        <v>1219</v>
      </c>
      <c r="G553" s="259" t="s">
        <v>203</v>
      </c>
      <c r="H553" s="260">
        <v>9.1799999999999997</v>
      </c>
      <c r="I553" s="261"/>
      <c r="J553" s="262">
        <f>ROUND(I553*H553,2)</f>
        <v>0</v>
      </c>
      <c r="K553" s="258" t="s">
        <v>144</v>
      </c>
      <c r="L553" s="263"/>
      <c r="M553" s="264" t="s">
        <v>19</v>
      </c>
      <c r="N553" s="265" t="s">
        <v>47</v>
      </c>
      <c r="O553" s="85"/>
      <c r="P553" s="214">
        <f>O553*H553</f>
        <v>0</v>
      </c>
      <c r="Q553" s="214">
        <v>0.00021000000000000001</v>
      </c>
      <c r="R553" s="214">
        <f>Q553*H553</f>
        <v>0.0019277999999999999</v>
      </c>
      <c r="S553" s="214">
        <v>0</v>
      </c>
      <c r="T553" s="21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6" t="s">
        <v>343</v>
      </c>
      <c r="AT553" s="216" t="s">
        <v>265</v>
      </c>
      <c r="AU553" s="216" t="s">
        <v>146</v>
      </c>
      <c r="AY553" s="18" t="s">
        <v>137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8" t="s">
        <v>146</v>
      </c>
      <c r="BK553" s="217">
        <f>ROUND(I553*H553,2)</f>
        <v>0</v>
      </c>
      <c r="BL553" s="18" t="s">
        <v>241</v>
      </c>
      <c r="BM553" s="216" t="s">
        <v>1220</v>
      </c>
    </row>
    <row r="554" s="2" customFormat="1">
      <c r="A554" s="39"/>
      <c r="B554" s="40"/>
      <c r="C554" s="41"/>
      <c r="D554" s="218" t="s">
        <v>148</v>
      </c>
      <c r="E554" s="41"/>
      <c r="F554" s="219" t="s">
        <v>1221</v>
      </c>
      <c r="G554" s="41"/>
      <c r="H554" s="41"/>
      <c r="I554" s="220"/>
      <c r="J554" s="41"/>
      <c r="K554" s="41"/>
      <c r="L554" s="45"/>
      <c r="M554" s="221"/>
      <c r="N554" s="222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148</v>
      </c>
      <c r="AU554" s="18" t="s">
        <v>146</v>
      </c>
    </row>
    <row r="555" s="13" customFormat="1">
      <c r="A555" s="13"/>
      <c r="B555" s="223"/>
      <c r="C555" s="224"/>
      <c r="D555" s="225" t="s">
        <v>150</v>
      </c>
      <c r="E555" s="224"/>
      <c r="F555" s="227" t="s">
        <v>1422</v>
      </c>
      <c r="G555" s="224"/>
      <c r="H555" s="228">
        <v>9.1799999999999997</v>
      </c>
      <c r="I555" s="229"/>
      <c r="J555" s="224"/>
      <c r="K555" s="224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150</v>
      </c>
      <c r="AU555" s="234" t="s">
        <v>146</v>
      </c>
      <c r="AV555" s="13" t="s">
        <v>146</v>
      </c>
      <c r="AW555" s="13" t="s">
        <v>4</v>
      </c>
      <c r="AX555" s="13" t="s">
        <v>83</v>
      </c>
      <c r="AY555" s="234" t="s">
        <v>137</v>
      </c>
    </row>
    <row r="556" s="2" customFormat="1" ht="24.15" customHeight="1">
      <c r="A556" s="39"/>
      <c r="B556" s="40"/>
      <c r="C556" s="205" t="s">
        <v>1136</v>
      </c>
      <c r="D556" s="205" t="s">
        <v>140</v>
      </c>
      <c r="E556" s="206" t="s">
        <v>1224</v>
      </c>
      <c r="F556" s="207" t="s">
        <v>1225</v>
      </c>
      <c r="G556" s="208" t="s">
        <v>285</v>
      </c>
      <c r="H556" s="209">
        <v>1.3260000000000001</v>
      </c>
      <c r="I556" s="210"/>
      <c r="J556" s="211">
        <f>ROUND(I556*H556,2)</f>
        <v>0</v>
      </c>
      <c r="K556" s="207" t="s">
        <v>144</v>
      </c>
      <c r="L556" s="45"/>
      <c r="M556" s="212" t="s">
        <v>19</v>
      </c>
      <c r="N556" s="213" t="s">
        <v>47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241</v>
      </c>
      <c r="AT556" s="216" t="s">
        <v>140</v>
      </c>
      <c r="AU556" s="216" t="s">
        <v>146</v>
      </c>
      <c r="AY556" s="18" t="s">
        <v>137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146</v>
      </c>
      <c r="BK556" s="217">
        <f>ROUND(I556*H556,2)</f>
        <v>0</v>
      </c>
      <c r="BL556" s="18" t="s">
        <v>241</v>
      </c>
      <c r="BM556" s="216" t="s">
        <v>1226</v>
      </c>
    </row>
    <row r="557" s="2" customFormat="1">
      <c r="A557" s="39"/>
      <c r="B557" s="40"/>
      <c r="C557" s="41"/>
      <c r="D557" s="218" t="s">
        <v>148</v>
      </c>
      <c r="E557" s="41"/>
      <c r="F557" s="219" t="s">
        <v>1227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148</v>
      </c>
      <c r="AU557" s="18" t="s">
        <v>146</v>
      </c>
    </row>
    <row r="558" s="12" customFormat="1" ht="22.8" customHeight="1">
      <c r="A558" s="12"/>
      <c r="B558" s="189"/>
      <c r="C558" s="190"/>
      <c r="D558" s="191" t="s">
        <v>74</v>
      </c>
      <c r="E558" s="203" t="s">
        <v>1228</v>
      </c>
      <c r="F558" s="203" t="s">
        <v>1229</v>
      </c>
      <c r="G558" s="190"/>
      <c r="H558" s="190"/>
      <c r="I558" s="193"/>
      <c r="J558" s="204">
        <f>BK558</f>
        <v>0</v>
      </c>
      <c r="K558" s="190"/>
      <c r="L558" s="195"/>
      <c r="M558" s="196"/>
      <c r="N558" s="197"/>
      <c r="O558" s="197"/>
      <c r="P558" s="198">
        <f>SUM(P559:P595)</f>
        <v>0</v>
      </c>
      <c r="Q558" s="197"/>
      <c r="R558" s="198">
        <f>SUM(R559:R595)</f>
        <v>2.5946544076999998</v>
      </c>
      <c r="S558" s="197"/>
      <c r="T558" s="199">
        <f>SUM(T559:T595)</f>
        <v>5.6265970000000003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0" t="s">
        <v>146</v>
      </c>
      <c r="AT558" s="201" t="s">
        <v>74</v>
      </c>
      <c r="AU558" s="201" t="s">
        <v>83</v>
      </c>
      <c r="AY558" s="200" t="s">
        <v>137</v>
      </c>
      <c r="BK558" s="202">
        <f>SUM(BK559:BK595)</f>
        <v>0</v>
      </c>
    </row>
    <row r="559" s="2" customFormat="1" ht="16.5" customHeight="1">
      <c r="A559" s="39"/>
      <c r="B559" s="40"/>
      <c r="C559" s="205" t="s">
        <v>1141</v>
      </c>
      <c r="D559" s="205" t="s">
        <v>140</v>
      </c>
      <c r="E559" s="206" t="s">
        <v>1231</v>
      </c>
      <c r="F559" s="207" t="s">
        <v>1232</v>
      </c>
      <c r="G559" s="208" t="s">
        <v>143</v>
      </c>
      <c r="H559" s="209">
        <v>69.037999999999997</v>
      </c>
      <c r="I559" s="210"/>
      <c r="J559" s="211">
        <f>ROUND(I559*H559,2)</f>
        <v>0</v>
      </c>
      <c r="K559" s="207" t="s">
        <v>144</v>
      </c>
      <c r="L559" s="45"/>
      <c r="M559" s="212" t="s">
        <v>19</v>
      </c>
      <c r="N559" s="213" t="s">
        <v>47</v>
      </c>
      <c r="O559" s="85"/>
      <c r="P559" s="214">
        <f>O559*H559</f>
        <v>0</v>
      </c>
      <c r="Q559" s="214">
        <v>0</v>
      </c>
      <c r="R559" s="214">
        <f>Q559*H559</f>
        <v>0</v>
      </c>
      <c r="S559" s="214">
        <v>0.081500000000000003</v>
      </c>
      <c r="T559" s="215">
        <f>S559*H559</f>
        <v>5.6265970000000003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16" t="s">
        <v>241</v>
      </c>
      <c r="AT559" s="216" t="s">
        <v>140</v>
      </c>
      <c r="AU559" s="216" t="s">
        <v>146</v>
      </c>
      <c r="AY559" s="18" t="s">
        <v>137</v>
      </c>
      <c r="BE559" s="217">
        <f>IF(N559="základní",J559,0)</f>
        <v>0</v>
      </c>
      <c r="BF559" s="217">
        <f>IF(N559="snížená",J559,0)</f>
        <v>0</v>
      </c>
      <c r="BG559" s="217">
        <f>IF(N559="zákl. přenesená",J559,0)</f>
        <v>0</v>
      </c>
      <c r="BH559" s="217">
        <f>IF(N559="sníž. přenesená",J559,0)</f>
        <v>0</v>
      </c>
      <c r="BI559" s="217">
        <f>IF(N559="nulová",J559,0)</f>
        <v>0</v>
      </c>
      <c r="BJ559" s="18" t="s">
        <v>146</v>
      </c>
      <c r="BK559" s="217">
        <f>ROUND(I559*H559,2)</f>
        <v>0</v>
      </c>
      <c r="BL559" s="18" t="s">
        <v>241</v>
      </c>
      <c r="BM559" s="216" t="s">
        <v>1233</v>
      </c>
    </row>
    <row r="560" s="2" customFormat="1">
      <c r="A560" s="39"/>
      <c r="B560" s="40"/>
      <c r="C560" s="41"/>
      <c r="D560" s="218" t="s">
        <v>148</v>
      </c>
      <c r="E560" s="41"/>
      <c r="F560" s="219" t="s">
        <v>1234</v>
      </c>
      <c r="G560" s="41"/>
      <c r="H560" s="41"/>
      <c r="I560" s="220"/>
      <c r="J560" s="41"/>
      <c r="K560" s="41"/>
      <c r="L560" s="45"/>
      <c r="M560" s="221"/>
      <c r="N560" s="222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148</v>
      </c>
      <c r="AU560" s="18" t="s">
        <v>146</v>
      </c>
    </row>
    <row r="561" s="13" customFormat="1">
      <c r="A561" s="13"/>
      <c r="B561" s="223"/>
      <c r="C561" s="224"/>
      <c r="D561" s="225" t="s">
        <v>150</v>
      </c>
      <c r="E561" s="226" t="s">
        <v>19</v>
      </c>
      <c r="F561" s="227" t="s">
        <v>1423</v>
      </c>
      <c r="G561" s="224"/>
      <c r="H561" s="228">
        <v>69.037999999999997</v>
      </c>
      <c r="I561" s="229"/>
      <c r="J561" s="224"/>
      <c r="K561" s="224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150</v>
      </c>
      <c r="AU561" s="234" t="s">
        <v>146</v>
      </c>
      <c r="AV561" s="13" t="s">
        <v>146</v>
      </c>
      <c r="AW561" s="13" t="s">
        <v>36</v>
      </c>
      <c r="AX561" s="13" t="s">
        <v>83</v>
      </c>
      <c r="AY561" s="234" t="s">
        <v>137</v>
      </c>
    </row>
    <row r="562" s="2" customFormat="1" ht="24.15" customHeight="1">
      <c r="A562" s="39"/>
      <c r="B562" s="40"/>
      <c r="C562" s="205" t="s">
        <v>1147</v>
      </c>
      <c r="D562" s="205" t="s">
        <v>140</v>
      </c>
      <c r="E562" s="206" t="s">
        <v>1237</v>
      </c>
      <c r="F562" s="207" t="s">
        <v>1238</v>
      </c>
      <c r="G562" s="208" t="s">
        <v>143</v>
      </c>
      <c r="H562" s="209">
        <v>122.77500000000001</v>
      </c>
      <c r="I562" s="210"/>
      <c r="J562" s="211">
        <f>ROUND(I562*H562,2)</f>
        <v>0</v>
      </c>
      <c r="K562" s="207" t="s">
        <v>144</v>
      </c>
      <c r="L562" s="45"/>
      <c r="M562" s="212" t="s">
        <v>19</v>
      </c>
      <c r="N562" s="213" t="s">
        <v>47</v>
      </c>
      <c r="O562" s="85"/>
      <c r="P562" s="214">
        <f>O562*H562</f>
        <v>0</v>
      </c>
      <c r="Q562" s="214">
        <v>0.0060499999999999998</v>
      </c>
      <c r="R562" s="214">
        <f>Q562*H562</f>
        <v>0.74278875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241</v>
      </c>
      <c r="AT562" s="216" t="s">
        <v>140</v>
      </c>
      <c r="AU562" s="216" t="s">
        <v>146</v>
      </c>
      <c r="AY562" s="18" t="s">
        <v>137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146</v>
      </c>
      <c r="BK562" s="217">
        <f>ROUND(I562*H562,2)</f>
        <v>0</v>
      </c>
      <c r="BL562" s="18" t="s">
        <v>241</v>
      </c>
      <c r="BM562" s="216" t="s">
        <v>1239</v>
      </c>
    </row>
    <row r="563" s="2" customFormat="1">
      <c r="A563" s="39"/>
      <c r="B563" s="40"/>
      <c r="C563" s="41"/>
      <c r="D563" s="218" t="s">
        <v>148</v>
      </c>
      <c r="E563" s="41"/>
      <c r="F563" s="219" t="s">
        <v>1240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148</v>
      </c>
      <c r="AU563" s="18" t="s">
        <v>146</v>
      </c>
    </row>
    <row r="564" s="13" customFormat="1">
      <c r="A564" s="13"/>
      <c r="B564" s="223"/>
      <c r="C564" s="224"/>
      <c r="D564" s="225" t="s">
        <v>150</v>
      </c>
      <c r="E564" s="226" t="s">
        <v>19</v>
      </c>
      <c r="F564" s="227" t="s">
        <v>1424</v>
      </c>
      <c r="G564" s="224"/>
      <c r="H564" s="228">
        <v>122.77500000000001</v>
      </c>
      <c r="I564" s="229"/>
      <c r="J564" s="224"/>
      <c r="K564" s="224"/>
      <c r="L564" s="230"/>
      <c r="M564" s="231"/>
      <c r="N564" s="232"/>
      <c r="O564" s="232"/>
      <c r="P564" s="232"/>
      <c r="Q564" s="232"/>
      <c r="R564" s="232"/>
      <c r="S564" s="232"/>
      <c r="T564" s="23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4" t="s">
        <v>150</v>
      </c>
      <c r="AU564" s="234" t="s">
        <v>146</v>
      </c>
      <c r="AV564" s="13" t="s">
        <v>146</v>
      </c>
      <c r="AW564" s="13" t="s">
        <v>36</v>
      </c>
      <c r="AX564" s="13" t="s">
        <v>83</v>
      </c>
      <c r="AY564" s="234" t="s">
        <v>137</v>
      </c>
    </row>
    <row r="565" s="2" customFormat="1" ht="16.5" customHeight="1">
      <c r="A565" s="39"/>
      <c r="B565" s="40"/>
      <c r="C565" s="256" t="s">
        <v>1152</v>
      </c>
      <c r="D565" s="256" t="s">
        <v>265</v>
      </c>
      <c r="E565" s="257" t="s">
        <v>1243</v>
      </c>
      <c r="F565" s="258" t="s">
        <v>1244</v>
      </c>
      <c r="G565" s="259" t="s">
        <v>143</v>
      </c>
      <c r="H565" s="260">
        <v>135.053</v>
      </c>
      <c r="I565" s="261"/>
      <c r="J565" s="262">
        <f>ROUND(I565*H565,2)</f>
        <v>0</v>
      </c>
      <c r="K565" s="258" t="s">
        <v>144</v>
      </c>
      <c r="L565" s="263"/>
      <c r="M565" s="264" t="s">
        <v>19</v>
      </c>
      <c r="N565" s="265" t="s">
        <v>47</v>
      </c>
      <c r="O565" s="85"/>
      <c r="P565" s="214">
        <f>O565*H565</f>
        <v>0</v>
      </c>
      <c r="Q565" s="214">
        <v>0.0129</v>
      </c>
      <c r="R565" s="214">
        <f>Q565*H565</f>
        <v>1.7421837</v>
      </c>
      <c r="S565" s="214">
        <v>0</v>
      </c>
      <c r="T565" s="21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16" t="s">
        <v>343</v>
      </c>
      <c r="AT565" s="216" t="s">
        <v>265</v>
      </c>
      <c r="AU565" s="216" t="s">
        <v>146</v>
      </c>
      <c r="AY565" s="18" t="s">
        <v>137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8" t="s">
        <v>146</v>
      </c>
      <c r="BK565" s="217">
        <f>ROUND(I565*H565,2)</f>
        <v>0</v>
      </c>
      <c r="BL565" s="18" t="s">
        <v>241</v>
      </c>
      <c r="BM565" s="216" t="s">
        <v>1245</v>
      </c>
    </row>
    <row r="566" s="2" customFormat="1">
      <c r="A566" s="39"/>
      <c r="B566" s="40"/>
      <c r="C566" s="41"/>
      <c r="D566" s="218" t="s">
        <v>148</v>
      </c>
      <c r="E566" s="41"/>
      <c r="F566" s="219" t="s">
        <v>1246</v>
      </c>
      <c r="G566" s="41"/>
      <c r="H566" s="41"/>
      <c r="I566" s="220"/>
      <c r="J566" s="41"/>
      <c r="K566" s="41"/>
      <c r="L566" s="45"/>
      <c r="M566" s="221"/>
      <c r="N566" s="222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148</v>
      </c>
      <c r="AU566" s="18" t="s">
        <v>146</v>
      </c>
    </row>
    <row r="567" s="13" customFormat="1">
      <c r="A567" s="13"/>
      <c r="B567" s="223"/>
      <c r="C567" s="224"/>
      <c r="D567" s="225" t="s">
        <v>150</v>
      </c>
      <c r="E567" s="224"/>
      <c r="F567" s="227" t="s">
        <v>1425</v>
      </c>
      <c r="G567" s="224"/>
      <c r="H567" s="228">
        <v>135.053</v>
      </c>
      <c r="I567" s="229"/>
      <c r="J567" s="224"/>
      <c r="K567" s="224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150</v>
      </c>
      <c r="AU567" s="234" t="s">
        <v>146</v>
      </c>
      <c r="AV567" s="13" t="s">
        <v>146</v>
      </c>
      <c r="AW567" s="13" t="s">
        <v>4</v>
      </c>
      <c r="AX567" s="13" t="s">
        <v>83</v>
      </c>
      <c r="AY567" s="234" t="s">
        <v>137</v>
      </c>
    </row>
    <row r="568" s="2" customFormat="1" ht="16.5" customHeight="1">
      <c r="A568" s="39"/>
      <c r="B568" s="40"/>
      <c r="C568" s="205" t="s">
        <v>1158</v>
      </c>
      <c r="D568" s="205" t="s">
        <v>140</v>
      </c>
      <c r="E568" s="206" t="s">
        <v>1249</v>
      </c>
      <c r="F568" s="207" t="s">
        <v>1250</v>
      </c>
      <c r="G568" s="208" t="s">
        <v>143</v>
      </c>
      <c r="H568" s="209">
        <v>3</v>
      </c>
      <c r="I568" s="210"/>
      <c r="J568" s="211">
        <f>ROUND(I568*H568,2)</f>
        <v>0</v>
      </c>
      <c r="K568" s="207" t="s">
        <v>144</v>
      </c>
      <c r="L568" s="45"/>
      <c r="M568" s="212" t="s">
        <v>19</v>
      </c>
      <c r="N568" s="213" t="s">
        <v>47</v>
      </c>
      <c r="O568" s="85"/>
      <c r="P568" s="214">
        <f>O568*H568</f>
        <v>0</v>
      </c>
      <c r="Q568" s="214">
        <v>0.00057898590000000005</v>
      </c>
      <c r="R568" s="214">
        <f>Q568*H568</f>
        <v>0.0017369577000000002</v>
      </c>
      <c r="S568" s="214">
        <v>0</v>
      </c>
      <c r="T568" s="21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6" t="s">
        <v>241</v>
      </c>
      <c r="AT568" s="216" t="s">
        <v>140</v>
      </c>
      <c r="AU568" s="216" t="s">
        <v>146</v>
      </c>
      <c r="AY568" s="18" t="s">
        <v>137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146</v>
      </c>
      <c r="BK568" s="217">
        <f>ROUND(I568*H568,2)</f>
        <v>0</v>
      </c>
      <c r="BL568" s="18" t="s">
        <v>241</v>
      </c>
      <c r="BM568" s="216" t="s">
        <v>1251</v>
      </c>
    </row>
    <row r="569" s="2" customFormat="1">
      <c r="A569" s="39"/>
      <c r="B569" s="40"/>
      <c r="C569" s="41"/>
      <c r="D569" s="218" t="s">
        <v>148</v>
      </c>
      <c r="E569" s="41"/>
      <c r="F569" s="219" t="s">
        <v>1252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148</v>
      </c>
      <c r="AU569" s="18" t="s">
        <v>146</v>
      </c>
    </row>
    <row r="570" s="13" customFormat="1">
      <c r="A570" s="13"/>
      <c r="B570" s="223"/>
      <c r="C570" s="224"/>
      <c r="D570" s="225" t="s">
        <v>150</v>
      </c>
      <c r="E570" s="226" t="s">
        <v>19</v>
      </c>
      <c r="F570" s="227" t="s">
        <v>1253</v>
      </c>
      <c r="G570" s="224"/>
      <c r="H570" s="228">
        <v>3</v>
      </c>
      <c r="I570" s="229"/>
      <c r="J570" s="224"/>
      <c r="K570" s="224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150</v>
      </c>
      <c r="AU570" s="234" t="s">
        <v>146</v>
      </c>
      <c r="AV570" s="13" t="s">
        <v>146</v>
      </c>
      <c r="AW570" s="13" t="s">
        <v>36</v>
      </c>
      <c r="AX570" s="13" t="s">
        <v>83</v>
      </c>
      <c r="AY570" s="234" t="s">
        <v>137</v>
      </c>
    </row>
    <row r="571" s="2" customFormat="1" ht="16.5" customHeight="1">
      <c r="A571" s="39"/>
      <c r="B571" s="40"/>
      <c r="C571" s="256" t="s">
        <v>1165</v>
      </c>
      <c r="D571" s="256" t="s">
        <v>265</v>
      </c>
      <c r="E571" s="257" t="s">
        <v>1255</v>
      </c>
      <c r="F571" s="258" t="s">
        <v>1256</v>
      </c>
      <c r="G571" s="259" t="s">
        <v>143</v>
      </c>
      <c r="H571" s="260">
        <v>3.2999999999999998</v>
      </c>
      <c r="I571" s="261"/>
      <c r="J571" s="262">
        <f>ROUND(I571*H571,2)</f>
        <v>0</v>
      </c>
      <c r="K571" s="258" t="s">
        <v>144</v>
      </c>
      <c r="L571" s="263"/>
      <c r="M571" s="264" t="s">
        <v>19</v>
      </c>
      <c r="N571" s="265" t="s">
        <v>47</v>
      </c>
      <c r="O571" s="85"/>
      <c r="P571" s="214">
        <f>O571*H571</f>
        <v>0</v>
      </c>
      <c r="Q571" s="214">
        <v>0.01</v>
      </c>
      <c r="R571" s="214">
        <f>Q571*H571</f>
        <v>0.033000000000000002</v>
      </c>
      <c r="S571" s="214">
        <v>0</v>
      </c>
      <c r="T571" s="21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6" t="s">
        <v>343</v>
      </c>
      <c r="AT571" s="216" t="s">
        <v>265</v>
      </c>
      <c r="AU571" s="216" t="s">
        <v>146</v>
      </c>
      <c r="AY571" s="18" t="s">
        <v>137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146</v>
      </c>
      <c r="BK571" s="217">
        <f>ROUND(I571*H571,2)</f>
        <v>0</v>
      </c>
      <c r="BL571" s="18" t="s">
        <v>241</v>
      </c>
      <c r="BM571" s="216" t="s">
        <v>1257</v>
      </c>
    </row>
    <row r="572" s="2" customFormat="1">
      <c r="A572" s="39"/>
      <c r="B572" s="40"/>
      <c r="C572" s="41"/>
      <c r="D572" s="218" t="s">
        <v>148</v>
      </c>
      <c r="E572" s="41"/>
      <c r="F572" s="219" t="s">
        <v>1258</v>
      </c>
      <c r="G572" s="41"/>
      <c r="H572" s="41"/>
      <c r="I572" s="220"/>
      <c r="J572" s="41"/>
      <c r="K572" s="41"/>
      <c r="L572" s="45"/>
      <c r="M572" s="221"/>
      <c r="N572" s="222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148</v>
      </c>
      <c r="AU572" s="18" t="s">
        <v>146</v>
      </c>
    </row>
    <row r="573" s="13" customFormat="1">
      <c r="A573" s="13"/>
      <c r="B573" s="223"/>
      <c r="C573" s="224"/>
      <c r="D573" s="225" t="s">
        <v>150</v>
      </c>
      <c r="E573" s="224"/>
      <c r="F573" s="227" t="s">
        <v>1259</v>
      </c>
      <c r="G573" s="224"/>
      <c r="H573" s="228">
        <v>3.2999999999999998</v>
      </c>
      <c r="I573" s="229"/>
      <c r="J573" s="224"/>
      <c r="K573" s="224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150</v>
      </c>
      <c r="AU573" s="234" t="s">
        <v>146</v>
      </c>
      <c r="AV573" s="13" t="s">
        <v>146</v>
      </c>
      <c r="AW573" s="13" t="s">
        <v>4</v>
      </c>
      <c r="AX573" s="13" t="s">
        <v>83</v>
      </c>
      <c r="AY573" s="234" t="s">
        <v>137</v>
      </c>
    </row>
    <row r="574" s="2" customFormat="1" ht="16.5" customHeight="1">
      <c r="A574" s="39"/>
      <c r="B574" s="40"/>
      <c r="C574" s="205" t="s">
        <v>1170</v>
      </c>
      <c r="D574" s="205" t="s">
        <v>140</v>
      </c>
      <c r="E574" s="206" t="s">
        <v>1261</v>
      </c>
      <c r="F574" s="207" t="s">
        <v>1262</v>
      </c>
      <c r="G574" s="208" t="s">
        <v>203</v>
      </c>
      <c r="H574" s="209">
        <v>69.625</v>
      </c>
      <c r="I574" s="210"/>
      <c r="J574" s="211">
        <f>ROUND(I574*H574,2)</f>
        <v>0</v>
      </c>
      <c r="K574" s="207" t="s">
        <v>144</v>
      </c>
      <c r="L574" s="45"/>
      <c r="M574" s="212" t="s">
        <v>19</v>
      </c>
      <c r="N574" s="213" t="s">
        <v>47</v>
      </c>
      <c r="O574" s="85"/>
      <c r="P574" s="214">
        <f>O574*H574</f>
        <v>0</v>
      </c>
      <c r="Q574" s="214">
        <v>0.00055000000000000003</v>
      </c>
      <c r="R574" s="214">
        <f>Q574*H574</f>
        <v>0.038293750000000001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241</v>
      </c>
      <c r="AT574" s="216" t="s">
        <v>140</v>
      </c>
      <c r="AU574" s="216" t="s">
        <v>146</v>
      </c>
      <c r="AY574" s="18" t="s">
        <v>137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146</v>
      </c>
      <c r="BK574" s="217">
        <f>ROUND(I574*H574,2)</f>
        <v>0</v>
      </c>
      <c r="BL574" s="18" t="s">
        <v>241</v>
      </c>
      <c r="BM574" s="216" t="s">
        <v>1263</v>
      </c>
    </row>
    <row r="575" s="2" customFormat="1">
      <c r="A575" s="39"/>
      <c r="B575" s="40"/>
      <c r="C575" s="41"/>
      <c r="D575" s="218" t="s">
        <v>148</v>
      </c>
      <c r="E575" s="41"/>
      <c r="F575" s="219" t="s">
        <v>1264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148</v>
      </c>
      <c r="AU575" s="18" t="s">
        <v>146</v>
      </c>
    </row>
    <row r="576" s="13" customFormat="1">
      <c r="A576" s="13"/>
      <c r="B576" s="223"/>
      <c r="C576" s="224"/>
      <c r="D576" s="225" t="s">
        <v>150</v>
      </c>
      <c r="E576" s="226" t="s">
        <v>19</v>
      </c>
      <c r="F576" s="227" t="s">
        <v>1426</v>
      </c>
      <c r="G576" s="224"/>
      <c r="H576" s="228">
        <v>69.625</v>
      </c>
      <c r="I576" s="229"/>
      <c r="J576" s="224"/>
      <c r="K576" s="224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150</v>
      </c>
      <c r="AU576" s="234" t="s">
        <v>146</v>
      </c>
      <c r="AV576" s="13" t="s">
        <v>146</v>
      </c>
      <c r="AW576" s="13" t="s">
        <v>36</v>
      </c>
      <c r="AX576" s="13" t="s">
        <v>83</v>
      </c>
      <c r="AY576" s="234" t="s">
        <v>137</v>
      </c>
    </row>
    <row r="577" s="2" customFormat="1" ht="16.5" customHeight="1">
      <c r="A577" s="39"/>
      <c r="B577" s="40"/>
      <c r="C577" s="205" t="s">
        <v>1175</v>
      </c>
      <c r="D577" s="205" t="s">
        <v>140</v>
      </c>
      <c r="E577" s="206" t="s">
        <v>1267</v>
      </c>
      <c r="F577" s="207" t="s">
        <v>1268</v>
      </c>
      <c r="G577" s="208" t="s">
        <v>203</v>
      </c>
      <c r="H577" s="209">
        <v>62.75</v>
      </c>
      <c r="I577" s="210"/>
      <c r="J577" s="211">
        <f>ROUND(I577*H577,2)</f>
        <v>0</v>
      </c>
      <c r="K577" s="207" t="s">
        <v>144</v>
      </c>
      <c r="L577" s="45"/>
      <c r="M577" s="212" t="s">
        <v>19</v>
      </c>
      <c r="N577" s="213" t="s">
        <v>47</v>
      </c>
      <c r="O577" s="85"/>
      <c r="P577" s="214">
        <f>O577*H577</f>
        <v>0</v>
      </c>
      <c r="Q577" s="214">
        <v>0.00050000000000000001</v>
      </c>
      <c r="R577" s="214">
        <f>Q577*H577</f>
        <v>0.031375</v>
      </c>
      <c r="S577" s="214">
        <v>0</v>
      </c>
      <c r="T577" s="21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6" t="s">
        <v>241</v>
      </c>
      <c r="AT577" s="216" t="s">
        <v>140</v>
      </c>
      <c r="AU577" s="216" t="s">
        <v>146</v>
      </c>
      <c r="AY577" s="18" t="s">
        <v>137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146</v>
      </c>
      <c r="BK577" s="217">
        <f>ROUND(I577*H577,2)</f>
        <v>0</v>
      </c>
      <c r="BL577" s="18" t="s">
        <v>241</v>
      </c>
      <c r="BM577" s="216" t="s">
        <v>1269</v>
      </c>
    </row>
    <row r="578" s="2" customFormat="1">
      <c r="A578" s="39"/>
      <c r="B578" s="40"/>
      <c r="C578" s="41"/>
      <c r="D578" s="218" t="s">
        <v>148</v>
      </c>
      <c r="E578" s="41"/>
      <c r="F578" s="219" t="s">
        <v>1270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148</v>
      </c>
      <c r="AU578" s="18" t="s">
        <v>146</v>
      </c>
    </row>
    <row r="579" s="14" customFormat="1">
      <c r="A579" s="14"/>
      <c r="B579" s="235"/>
      <c r="C579" s="236"/>
      <c r="D579" s="225" t="s">
        <v>150</v>
      </c>
      <c r="E579" s="237" t="s">
        <v>19</v>
      </c>
      <c r="F579" s="238" t="s">
        <v>1271</v>
      </c>
      <c r="G579" s="236"/>
      <c r="H579" s="237" t="s">
        <v>19</v>
      </c>
      <c r="I579" s="239"/>
      <c r="J579" s="236"/>
      <c r="K579" s="236"/>
      <c r="L579" s="240"/>
      <c r="M579" s="241"/>
      <c r="N579" s="242"/>
      <c r="O579" s="242"/>
      <c r="P579" s="242"/>
      <c r="Q579" s="242"/>
      <c r="R579" s="242"/>
      <c r="S579" s="242"/>
      <c r="T579" s="24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4" t="s">
        <v>150</v>
      </c>
      <c r="AU579" s="244" t="s">
        <v>146</v>
      </c>
      <c r="AV579" s="14" t="s">
        <v>83</v>
      </c>
      <c r="AW579" s="14" t="s">
        <v>36</v>
      </c>
      <c r="AX579" s="14" t="s">
        <v>75</v>
      </c>
      <c r="AY579" s="244" t="s">
        <v>137</v>
      </c>
    </row>
    <row r="580" s="13" customFormat="1">
      <c r="A580" s="13"/>
      <c r="B580" s="223"/>
      <c r="C580" s="224"/>
      <c r="D580" s="225" t="s">
        <v>150</v>
      </c>
      <c r="E580" s="226" t="s">
        <v>19</v>
      </c>
      <c r="F580" s="227" t="s">
        <v>1406</v>
      </c>
      <c r="G580" s="224"/>
      <c r="H580" s="228">
        <v>62.75</v>
      </c>
      <c r="I580" s="229"/>
      <c r="J580" s="224"/>
      <c r="K580" s="224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150</v>
      </c>
      <c r="AU580" s="234" t="s">
        <v>146</v>
      </c>
      <c r="AV580" s="13" t="s">
        <v>146</v>
      </c>
      <c r="AW580" s="13" t="s">
        <v>36</v>
      </c>
      <c r="AX580" s="13" t="s">
        <v>83</v>
      </c>
      <c r="AY580" s="234" t="s">
        <v>137</v>
      </c>
    </row>
    <row r="581" s="2" customFormat="1" ht="16.5" customHeight="1">
      <c r="A581" s="39"/>
      <c r="B581" s="40"/>
      <c r="C581" s="205" t="s">
        <v>1180</v>
      </c>
      <c r="D581" s="205" t="s">
        <v>140</v>
      </c>
      <c r="E581" s="206" t="s">
        <v>1273</v>
      </c>
      <c r="F581" s="207" t="s">
        <v>1274</v>
      </c>
      <c r="G581" s="208" t="s">
        <v>203</v>
      </c>
      <c r="H581" s="209">
        <v>175.875</v>
      </c>
      <c r="I581" s="210"/>
      <c r="J581" s="211">
        <f>ROUND(I581*H581,2)</f>
        <v>0</v>
      </c>
      <c r="K581" s="207" t="s">
        <v>144</v>
      </c>
      <c r="L581" s="45"/>
      <c r="M581" s="212" t="s">
        <v>19</v>
      </c>
      <c r="N581" s="213" t="s">
        <v>47</v>
      </c>
      <c r="O581" s="85"/>
      <c r="P581" s="214">
        <f>O581*H581</f>
        <v>0</v>
      </c>
      <c r="Q581" s="214">
        <v>3.0000000000000001E-05</v>
      </c>
      <c r="R581" s="214">
        <f>Q581*H581</f>
        <v>0.0052762500000000006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241</v>
      </c>
      <c r="AT581" s="216" t="s">
        <v>140</v>
      </c>
      <c r="AU581" s="216" t="s">
        <v>146</v>
      </c>
      <c r="AY581" s="18" t="s">
        <v>137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146</v>
      </c>
      <c r="BK581" s="217">
        <f>ROUND(I581*H581,2)</f>
        <v>0</v>
      </c>
      <c r="BL581" s="18" t="s">
        <v>241</v>
      </c>
      <c r="BM581" s="216" t="s">
        <v>1275</v>
      </c>
    </row>
    <row r="582" s="2" customFormat="1">
      <c r="A582" s="39"/>
      <c r="B582" s="40"/>
      <c r="C582" s="41"/>
      <c r="D582" s="218" t="s">
        <v>148</v>
      </c>
      <c r="E582" s="41"/>
      <c r="F582" s="219" t="s">
        <v>1276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148</v>
      </c>
      <c r="AU582" s="18" t="s">
        <v>146</v>
      </c>
    </row>
    <row r="583" s="14" customFormat="1">
      <c r="A583" s="14"/>
      <c r="B583" s="235"/>
      <c r="C583" s="236"/>
      <c r="D583" s="225" t="s">
        <v>150</v>
      </c>
      <c r="E583" s="237" t="s">
        <v>19</v>
      </c>
      <c r="F583" s="238" t="s">
        <v>1277</v>
      </c>
      <c r="G583" s="236"/>
      <c r="H583" s="237" t="s">
        <v>19</v>
      </c>
      <c r="I583" s="239"/>
      <c r="J583" s="236"/>
      <c r="K583" s="236"/>
      <c r="L583" s="240"/>
      <c r="M583" s="241"/>
      <c r="N583" s="242"/>
      <c r="O583" s="242"/>
      <c r="P583" s="242"/>
      <c r="Q583" s="242"/>
      <c r="R583" s="242"/>
      <c r="S583" s="242"/>
      <c r="T583" s="24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4" t="s">
        <v>150</v>
      </c>
      <c r="AU583" s="244" t="s">
        <v>146</v>
      </c>
      <c r="AV583" s="14" t="s">
        <v>83</v>
      </c>
      <c r="AW583" s="14" t="s">
        <v>36</v>
      </c>
      <c r="AX583" s="14" t="s">
        <v>75</v>
      </c>
      <c r="AY583" s="244" t="s">
        <v>137</v>
      </c>
    </row>
    <row r="584" s="13" customFormat="1">
      <c r="A584" s="13"/>
      <c r="B584" s="223"/>
      <c r="C584" s="224"/>
      <c r="D584" s="225" t="s">
        <v>150</v>
      </c>
      <c r="E584" s="226" t="s">
        <v>19</v>
      </c>
      <c r="F584" s="227" t="s">
        <v>1427</v>
      </c>
      <c r="G584" s="224"/>
      <c r="H584" s="228">
        <v>84</v>
      </c>
      <c r="I584" s="229"/>
      <c r="J584" s="224"/>
      <c r="K584" s="224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150</v>
      </c>
      <c r="AU584" s="234" t="s">
        <v>146</v>
      </c>
      <c r="AV584" s="13" t="s">
        <v>146</v>
      </c>
      <c r="AW584" s="13" t="s">
        <v>36</v>
      </c>
      <c r="AX584" s="13" t="s">
        <v>75</v>
      </c>
      <c r="AY584" s="234" t="s">
        <v>137</v>
      </c>
    </row>
    <row r="585" s="14" customFormat="1">
      <c r="A585" s="14"/>
      <c r="B585" s="235"/>
      <c r="C585" s="236"/>
      <c r="D585" s="225" t="s">
        <v>150</v>
      </c>
      <c r="E585" s="237" t="s">
        <v>19</v>
      </c>
      <c r="F585" s="238" t="s">
        <v>1279</v>
      </c>
      <c r="G585" s="236"/>
      <c r="H585" s="237" t="s">
        <v>19</v>
      </c>
      <c r="I585" s="239"/>
      <c r="J585" s="236"/>
      <c r="K585" s="236"/>
      <c r="L585" s="240"/>
      <c r="M585" s="241"/>
      <c r="N585" s="242"/>
      <c r="O585" s="242"/>
      <c r="P585" s="242"/>
      <c r="Q585" s="242"/>
      <c r="R585" s="242"/>
      <c r="S585" s="242"/>
      <c r="T585" s="24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4" t="s">
        <v>150</v>
      </c>
      <c r="AU585" s="244" t="s">
        <v>146</v>
      </c>
      <c r="AV585" s="14" t="s">
        <v>83</v>
      </c>
      <c r="AW585" s="14" t="s">
        <v>36</v>
      </c>
      <c r="AX585" s="14" t="s">
        <v>75</v>
      </c>
      <c r="AY585" s="244" t="s">
        <v>137</v>
      </c>
    </row>
    <row r="586" s="13" customFormat="1">
      <c r="A586" s="13"/>
      <c r="B586" s="223"/>
      <c r="C586" s="224"/>
      <c r="D586" s="225" t="s">
        <v>150</v>
      </c>
      <c r="E586" s="226" t="s">
        <v>19</v>
      </c>
      <c r="F586" s="227" t="s">
        <v>1428</v>
      </c>
      <c r="G586" s="224"/>
      <c r="H586" s="228">
        <v>91.875</v>
      </c>
      <c r="I586" s="229"/>
      <c r="J586" s="224"/>
      <c r="K586" s="224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150</v>
      </c>
      <c r="AU586" s="234" t="s">
        <v>146</v>
      </c>
      <c r="AV586" s="13" t="s">
        <v>146</v>
      </c>
      <c r="AW586" s="13" t="s">
        <v>36</v>
      </c>
      <c r="AX586" s="13" t="s">
        <v>75</v>
      </c>
      <c r="AY586" s="234" t="s">
        <v>137</v>
      </c>
    </row>
    <row r="587" s="15" customFormat="1">
      <c r="A587" s="15"/>
      <c r="B587" s="245"/>
      <c r="C587" s="246"/>
      <c r="D587" s="225" t="s">
        <v>150</v>
      </c>
      <c r="E587" s="247" t="s">
        <v>19</v>
      </c>
      <c r="F587" s="248" t="s">
        <v>177</v>
      </c>
      <c r="G587" s="246"/>
      <c r="H587" s="249">
        <v>175.875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5" t="s">
        <v>150</v>
      </c>
      <c r="AU587" s="255" t="s">
        <v>146</v>
      </c>
      <c r="AV587" s="15" t="s">
        <v>145</v>
      </c>
      <c r="AW587" s="15" t="s">
        <v>36</v>
      </c>
      <c r="AX587" s="15" t="s">
        <v>83</v>
      </c>
      <c r="AY587" s="255" t="s">
        <v>137</v>
      </c>
    </row>
    <row r="588" s="2" customFormat="1" ht="16.5" customHeight="1">
      <c r="A588" s="39"/>
      <c r="B588" s="40"/>
      <c r="C588" s="205" t="s">
        <v>1187</v>
      </c>
      <c r="D588" s="205" t="s">
        <v>140</v>
      </c>
      <c r="E588" s="206" t="s">
        <v>1282</v>
      </c>
      <c r="F588" s="207" t="s">
        <v>1283</v>
      </c>
      <c r="G588" s="208" t="s">
        <v>154</v>
      </c>
      <c r="H588" s="209">
        <v>35</v>
      </c>
      <c r="I588" s="210"/>
      <c r="J588" s="211">
        <f>ROUND(I588*H588,2)</f>
        <v>0</v>
      </c>
      <c r="K588" s="207" t="s">
        <v>144</v>
      </c>
      <c r="L588" s="45"/>
      <c r="M588" s="212" t="s">
        <v>19</v>
      </c>
      <c r="N588" s="213" t="s">
        <v>47</v>
      </c>
      <c r="O588" s="85"/>
      <c r="P588" s="214">
        <f>O588*H588</f>
        <v>0</v>
      </c>
      <c r="Q588" s="214">
        <v>0</v>
      </c>
      <c r="R588" s="214">
        <f>Q588*H588</f>
        <v>0</v>
      </c>
      <c r="S588" s="214">
        <v>0</v>
      </c>
      <c r="T588" s="21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6" t="s">
        <v>241</v>
      </c>
      <c r="AT588" s="216" t="s">
        <v>140</v>
      </c>
      <c r="AU588" s="216" t="s">
        <v>146</v>
      </c>
      <c r="AY588" s="18" t="s">
        <v>137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146</v>
      </c>
      <c r="BK588" s="217">
        <f>ROUND(I588*H588,2)</f>
        <v>0</v>
      </c>
      <c r="BL588" s="18" t="s">
        <v>241</v>
      </c>
      <c r="BM588" s="216" t="s">
        <v>1284</v>
      </c>
    </row>
    <row r="589" s="2" customFormat="1">
      <c r="A589" s="39"/>
      <c r="B589" s="40"/>
      <c r="C589" s="41"/>
      <c r="D589" s="218" t="s">
        <v>148</v>
      </c>
      <c r="E589" s="41"/>
      <c r="F589" s="219" t="s">
        <v>1285</v>
      </c>
      <c r="G589" s="41"/>
      <c r="H589" s="41"/>
      <c r="I589" s="220"/>
      <c r="J589" s="41"/>
      <c r="K589" s="41"/>
      <c r="L589" s="45"/>
      <c r="M589" s="221"/>
      <c r="N589" s="222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148</v>
      </c>
      <c r="AU589" s="18" t="s">
        <v>146</v>
      </c>
    </row>
    <row r="590" s="13" customFormat="1">
      <c r="A590" s="13"/>
      <c r="B590" s="223"/>
      <c r="C590" s="224"/>
      <c r="D590" s="225" t="s">
        <v>150</v>
      </c>
      <c r="E590" s="226" t="s">
        <v>19</v>
      </c>
      <c r="F590" s="227" t="s">
        <v>1286</v>
      </c>
      <c r="G590" s="224"/>
      <c r="H590" s="228">
        <v>35</v>
      </c>
      <c r="I590" s="229"/>
      <c r="J590" s="224"/>
      <c r="K590" s="224"/>
      <c r="L590" s="230"/>
      <c r="M590" s="231"/>
      <c r="N590" s="232"/>
      <c r="O590" s="232"/>
      <c r="P590" s="232"/>
      <c r="Q590" s="232"/>
      <c r="R590" s="232"/>
      <c r="S590" s="232"/>
      <c r="T590" s="23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4" t="s">
        <v>150</v>
      </c>
      <c r="AU590" s="234" t="s">
        <v>146</v>
      </c>
      <c r="AV590" s="13" t="s">
        <v>146</v>
      </c>
      <c r="AW590" s="13" t="s">
        <v>36</v>
      </c>
      <c r="AX590" s="13" t="s">
        <v>83</v>
      </c>
      <c r="AY590" s="234" t="s">
        <v>137</v>
      </c>
    </row>
    <row r="591" s="2" customFormat="1" ht="16.5" customHeight="1">
      <c r="A591" s="39"/>
      <c r="B591" s="40"/>
      <c r="C591" s="205" t="s">
        <v>1192</v>
      </c>
      <c r="D591" s="205" t="s">
        <v>140</v>
      </c>
      <c r="E591" s="206" t="s">
        <v>1288</v>
      </c>
      <c r="F591" s="207" t="s">
        <v>1289</v>
      </c>
      <c r="G591" s="208" t="s">
        <v>154</v>
      </c>
      <c r="H591" s="209">
        <v>5</v>
      </c>
      <c r="I591" s="210"/>
      <c r="J591" s="211">
        <f>ROUND(I591*H591,2)</f>
        <v>0</v>
      </c>
      <c r="K591" s="207" t="s">
        <v>144</v>
      </c>
      <c r="L591" s="45"/>
      <c r="M591" s="212" t="s">
        <v>19</v>
      </c>
      <c r="N591" s="213" t="s">
        <v>47</v>
      </c>
      <c r="O591" s="85"/>
      <c r="P591" s="214">
        <f>O591*H591</f>
        <v>0</v>
      </c>
      <c r="Q591" s="214">
        <v>0</v>
      </c>
      <c r="R591" s="214">
        <f>Q591*H591</f>
        <v>0</v>
      </c>
      <c r="S591" s="214">
        <v>0</v>
      </c>
      <c r="T591" s="21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16" t="s">
        <v>241</v>
      </c>
      <c r="AT591" s="216" t="s">
        <v>140</v>
      </c>
      <c r="AU591" s="216" t="s">
        <v>146</v>
      </c>
      <c r="AY591" s="18" t="s">
        <v>137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8" t="s">
        <v>146</v>
      </c>
      <c r="BK591" s="217">
        <f>ROUND(I591*H591,2)</f>
        <v>0</v>
      </c>
      <c r="BL591" s="18" t="s">
        <v>241</v>
      </c>
      <c r="BM591" s="216" t="s">
        <v>1290</v>
      </c>
    </row>
    <row r="592" s="2" customFormat="1">
      <c r="A592" s="39"/>
      <c r="B592" s="40"/>
      <c r="C592" s="41"/>
      <c r="D592" s="218" t="s">
        <v>148</v>
      </c>
      <c r="E592" s="41"/>
      <c r="F592" s="219" t="s">
        <v>1291</v>
      </c>
      <c r="G592" s="41"/>
      <c r="H592" s="41"/>
      <c r="I592" s="220"/>
      <c r="J592" s="41"/>
      <c r="K592" s="41"/>
      <c r="L592" s="45"/>
      <c r="M592" s="221"/>
      <c r="N592" s="222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148</v>
      </c>
      <c r="AU592" s="18" t="s">
        <v>146</v>
      </c>
    </row>
    <row r="593" s="13" customFormat="1">
      <c r="A593" s="13"/>
      <c r="B593" s="223"/>
      <c r="C593" s="224"/>
      <c r="D593" s="225" t="s">
        <v>150</v>
      </c>
      <c r="E593" s="226" t="s">
        <v>19</v>
      </c>
      <c r="F593" s="227" t="s">
        <v>167</v>
      </c>
      <c r="G593" s="224"/>
      <c r="H593" s="228">
        <v>5</v>
      </c>
      <c r="I593" s="229"/>
      <c r="J593" s="224"/>
      <c r="K593" s="224"/>
      <c r="L593" s="230"/>
      <c r="M593" s="231"/>
      <c r="N593" s="232"/>
      <c r="O593" s="232"/>
      <c r="P593" s="232"/>
      <c r="Q593" s="232"/>
      <c r="R593" s="232"/>
      <c r="S593" s="232"/>
      <c r="T593" s="23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4" t="s">
        <v>150</v>
      </c>
      <c r="AU593" s="234" t="s">
        <v>146</v>
      </c>
      <c r="AV593" s="13" t="s">
        <v>146</v>
      </c>
      <c r="AW593" s="13" t="s">
        <v>36</v>
      </c>
      <c r="AX593" s="13" t="s">
        <v>83</v>
      </c>
      <c r="AY593" s="234" t="s">
        <v>137</v>
      </c>
    </row>
    <row r="594" s="2" customFormat="1" ht="24.15" customHeight="1">
      <c r="A594" s="39"/>
      <c r="B594" s="40"/>
      <c r="C594" s="205" t="s">
        <v>1197</v>
      </c>
      <c r="D594" s="205" t="s">
        <v>140</v>
      </c>
      <c r="E594" s="206" t="s">
        <v>1293</v>
      </c>
      <c r="F594" s="207" t="s">
        <v>1294</v>
      </c>
      <c r="G594" s="208" t="s">
        <v>285</v>
      </c>
      <c r="H594" s="209">
        <v>2.5950000000000002</v>
      </c>
      <c r="I594" s="210"/>
      <c r="J594" s="211">
        <f>ROUND(I594*H594,2)</f>
        <v>0</v>
      </c>
      <c r="K594" s="207" t="s">
        <v>144</v>
      </c>
      <c r="L594" s="45"/>
      <c r="M594" s="212" t="s">
        <v>19</v>
      </c>
      <c r="N594" s="213" t="s">
        <v>47</v>
      </c>
      <c r="O594" s="85"/>
      <c r="P594" s="214">
        <f>O594*H594</f>
        <v>0</v>
      </c>
      <c r="Q594" s="214">
        <v>0</v>
      </c>
      <c r="R594" s="214">
        <f>Q594*H594</f>
        <v>0</v>
      </c>
      <c r="S594" s="214">
        <v>0</v>
      </c>
      <c r="T594" s="21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16" t="s">
        <v>241</v>
      </c>
      <c r="AT594" s="216" t="s">
        <v>140</v>
      </c>
      <c r="AU594" s="216" t="s">
        <v>146</v>
      </c>
      <c r="AY594" s="18" t="s">
        <v>137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8" t="s">
        <v>146</v>
      </c>
      <c r="BK594" s="217">
        <f>ROUND(I594*H594,2)</f>
        <v>0</v>
      </c>
      <c r="BL594" s="18" t="s">
        <v>241</v>
      </c>
      <c r="BM594" s="216" t="s">
        <v>1295</v>
      </c>
    </row>
    <row r="595" s="2" customFormat="1">
      <c r="A595" s="39"/>
      <c r="B595" s="40"/>
      <c r="C595" s="41"/>
      <c r="D595" s="218" t="s">
        <v>148</v>
      </c>
      <c r="E595" s="41"/>
      <c r="F595" s="219" t="s">
        <v>1296</v>
      </c>
      <c r="G595" s="41"/>
      <c r="H595" s="41"/>
      <c r="I595" s="220"/>
      <c r="J595" s="41"/>
      <c r="K595" s="41"/>
      <c r="L595" s="45"/>
      <c r="M595" s="221"/>
      <c r="N595" s="222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148</v>
      </c>
      <c r="AU595" s="18" t="s">
        <v>146</v>
      </c>
    </row>
    <row r="596" s="12" customFormat="1" ht="22.8" customHeight="1">
      <c r="A596" s="12"/>
      <c r="B596" s="189"/>
      <c r="C596" s="190"/>
      <c r="D596" s="191" t="s">
        <v>74</v>
      </c>
      <c r="E596" s="203" t="s">
        <v>1297</v>
      </c>
      <c r="F596" s="203" t="s">
        <v>1298</v>
      </c>
      <c r="G596" s="190"/>
      <c r="H596" s="190"/>
      <c r="I596" s="193"/>
      <c r="J596" s="204">
        <f>BK596</f>
        <v>0</v>
      </c>
      <c r="K596" s="190"/>
      <c r="L596" s="195"/>
      <c r="M596" s="196"/>
      <c r="N596" s="197"/>
      <c r="O596" s="197"/>
      <c r="P596" s="198">
        <f>SUM(P597:P600)</f>
        <v>0</v>
      </c>
      <c r="Q596" s="197"/>
      <c r="R596" s="198">
        <f>SUM(R597:R600)</f>
        <v>0.0013500000000000001</v>
      </c>
      <c r="S596" s="197"/>
      <c r="T596" s="199">
        <f>SUM(T597:T600)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0" t="s">
        <v>146</v>
      </c>
      <c r="AT596" s="201" t="s">
        <v>74</v>
      </c>
      <c r="AU596" s="201" t="s">
        <v>83</v>
      </c>
      <c r="AY596" s="200" t="s">
        <v>137</v>
      </c>
      <c r="BK596" s="202">
        <f>SUM(BK597:BK600)</f>
        <v>0</v>
      </c>
    </row>
    <row r="597" s="2" customFormat="1" ht="16.5" customHeight="1">
      <c r="A597" s="39"/>
      <c r="B597" s="40"/>
      <c r="C597" s="205" t="s">
        <v>1205</v>
      </c>
      <c r="D597" s="205" t="s">
        <v>140</v>
      </c>
      <c r="E597" s="206" t="s">
        <v>1300</v>
      </c>
      <c r="F597" s="207" t="s">
        <v>1301</v>
      </c>
      <c r="G597" s="208" t="s">
        <v>143</v>
      </c>
      <c r="H597" s="209">
        <v>10</v>
      </c>
      <c r="I597" s="210"/>
      <c r="J597" s="211">
        <f>ROUND(I597*H597,2)</f>
        <v>0</v>
      </c>
      <c r="K597" s="207" t="s">
        <v>144</v>
      </c>
      <c r="L597" s="45"/>
      <c r="M597" s="212" t="s">
        <v>19</v>
      </c>
      <c r="N597" s="213" t="s">
        <v>47</v>
      </c>
      <c r="O597" s="85"/>
      <c r="P597" s="214">
        <f>O597*H597</f>
        <v>0</v>
      </c>
      <c r="Q597" s="214">
        <v>0.000135</v>
      </c>
      <c r="R597" s="214">
        <f>Q597*H597</f>
        <v>0.0013500000000000001</v>
      </c>
      <c r="S597" s="214">
        <v>0</v>
      </c>
      <c r="T597" s="21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6" t="s">
        <v>241</v>
      </c>
      <c r="AT597" s="216" t="s">
        <v>140</v>
      </c>
      <c r="AU597" s="216" t="s">
        <v>146</v>
      </c>
      <c r="AY597" s="18" t="s">
        <v>137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8" t="s">
        <v>146</v>
      </c>
      <c r="BK597" s="217">
        <f>ROUND(I597*H597,2)</f>
        <v>0</v>
      </c>
      <c r="BL597" s="18" t="s">
        <v>241</v>
      </c>
      <c r="BM597" s="216" t="s">
        <v>1302</v>
      </c>
    </row>
    <row r="598" s="2" customFormat="1">
      <c r="A598" s="39"/>
      <c r="B598" s="40"/>
      <c r="C598" s="41"/>
      <c r="D598" s="218" t="s">
        <v>148</v>
      </c>
      <c r="E598" s="41"/>
      <c r="F598" s="219" t="s">
        <v>1303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148</v>
      </c>
      <c r="AU598" s="18" t="s">
        <v>146</v>
      </c>
    </row>
    <row r="599" s="14" customFormat="1">
      <c r="A599" s="14"/>
      <c r="B599" s="235"/>
      <c r="C599" s="236"/>
      <c r="D599" s="225" t="s">
        <v>150</v>
      </c>
      <c r="E599" s="237" t="s">
        <v>19</v>
      </c>
      <c r="F599" s="238" t="s">
        <v>1304</v>
      </c>
      <c r="G599" s="236"/>
      <c r="H599" s="237" t="s">
        <v>19</v>
      </c>
      <c r="I599" s="239"/>
      <c r="J599" s="236"/>
      <c r="K599" s="236"/>
      <c r="L599" s="240"/>
      <c r="M599" s="241"/>
      <c r="N599" s="242"/>
      <c r="O599" s="242"/>
      <c r="P599" s="242"/>
      <c r="Q599" s="242"/>
      <c r="R599" s="242"/>
      <c r="S599" s="242"/>
      <c r="T599" s="24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4" t="s">
        <v>150</v>
      </c>
      <c r="AU599" s="244" t="s">
        <v>146</v>
      </c>
      <c r="AV599" s="14" t="s">
        <v>83</v>
      </c>
      <c r="AW599" s="14" t="s">
        <v>36</v>
      </c>
      <c r="AX599" s="14" t="s">
        <v>75</v>
      </c>
      <c r="AY599" s="244" t="s">
        <v>137</v>
      </c>
    </row>
    <row r="600" s="13" customFormat="1">
      <c r="A600" s="13"/>
      <c r="B600" s="223"/>
      <c r="C600" s="224"/>
      <c r="D600" s="225" t="s">
        <v>150</v>
      </c>
      <c r="E600" s="226" t="s">
        <v>19</v>
      </c>
      <c r="F600" s="227" t="s">
        <v>1305</v>
      </c>
      <c r="G600" s="224"/>
      <c r="H600" s="228">
        <v>10</v>
      </c>
      <c r="I600" s="229"/>
      <c r="J600" s="224"/>
      <c r="K600" s="224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150</v>
      </c>
      <c r="AU600" s="234" t="s">
        <v>146</v>
      </c>
      <c r="AV600" s="13" t="s">
        <v>146</v>
      </c>
      <c r="AW600" s="13" t="s">
        <v>36</v>
      </c>
      <c r="AX600" s="13" t="s">
        <v>83</v>
      </c>
      <c r="AY600" s="234" t="s">
        <v>137</v>
      </c>
    </row>
    <row r="601" s="12" customFormat="1" ht="22.8" customHeight="1">
      <c r="A601" s="12"/>
      <c r="B601" s="189"/>
      <c r="C601" s="190"/>
      <c r="D601" s="191" t="s">
        <v>74</v>
      </c>
      <c r="E601" s="203" t="s">
        <v>1306</v>
      </c>
      <c r="F601" s="203" t="s">
        <v>1307</v>
      </c>
      <c r="G601" s="190"/>
      <c r="H601" s="190"/>
      <c r="I601" s="193"/>
      <c r="J601" s="204">
        <f>BK601</f>
        <v>0</v>
      </c>
      <c r="K601" s="190"/>
      <c r="L601" s="195"/>
      <c r="M601" s="196"/>
      <c r="N601" s="197"/>
      <c r="O601" s="197"/>
      <c r="P601" s="198">
        <f>SUM(P602:P624)</f>
        <v>0</v>
      </c>
      <c r="Q601" s="197"/>
      <c r="R601" s="198">
        <f>SUM(R602:R624)</f>
        <v>0.63102413999999996</v>
      </c>
      <c r="S601" s="197"/>
      <c r="T601" s="199">
        <f>SUM(T602:T624)</f>
        <v>0.12017304999999999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00" t="s">
        <v>146</v>
      </c>
      <c r="AT601" s="201" t="s">
        <v>74</v>
      </c>
      <c r="AU601" s="201" t="s">
        <v>83</v>
      </c>
      <c r="AY601" s="200" t="s">
        <v>137</v>
      </c>
      <c r="BK601" s="202">
        <f>SUM(BK602:BK624)</f>
        <v>0</v>
      </c>
    </row>
    <row r="602" s="2" customFormat="1" ht="16.5" customHeight="1">
      <c r="A602" s="39"/>
      <c r="B602" s="40"/>
      <c r="C602" s="205" t="s">
        <v>1211</v>
      </c>
      <c r="D602" s="205" t="s">
        <v>140</v>
      </c>
      <c r="E602" s="206" t="s">
        <v>1309</v>
      </c>
      <c r="F602" s="207" t="s">
        <v>1310</v>
      </c>
      <c r="G602" s="208" t="s">
        <v>143</v>
      </c>
      <c r="H602" s="209">
        <v>387.65499999999997</v>
      </c>
      <c r="I602" s="210"/>
      <c r="J602" s="211">
        <f>ROUND(I602*H602,2)</f>
        <v>0</v>
      </c>
      <c r="K602" s="207" t="s">
        <v>144</v>
      </c>
      <c r="L602" s="45"/>
      <c r="M602" s="212" t="s">
        <v>19</v>
      </c>
      <c r="N602" s="213" t="s">
        <v>47</v>
      </c>
      <c r="O602" s="85"/>
      <c r="P602" s="214">
        <f>O602*H602</f>
        <v>0</v>
      </c>
      <c r="Q602" s="214">
        <v>0.001</v>
      </c>
      <c r="R602" s="214">
        <f>Q602*H602</f>
        <v>0.38765499999999997</v>
      </c>
      <c r="S602" s="214">
        <v>0.00031</v>
      </c>
      <c r="T602" s="215">
        <f>S602*H602</f>
        <v>0.12017304999999999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241</v>
      </c>
      <c r="AT602" s="216" t="s">
        <v>140</v>
      </c>
      <c r="AU602" s="216" t="s">
        <v>146</v>
      </c>
      <c r="AY602" s="18" t="s">
        <v>137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146</v>
      </c>
      <c r="BK602" s="217">
        <f>ROUND(I602*H602,2)</f>
        <v>0</v>
      </c>
      <c r="BL602" s="18" t="s">
        <v>241</v>
      </c>
      <c r="BM602" s="216" t="s">
        <v>1311</v>
      </c>
    </row>
    <row r="603" s="2" customFormat="1">
      <c r="A603" s="39"/>
      <c r="B603" s="40"/>
      <c r="C603" s="41"/>
      <c r="D603" s="218" t="s">
        <v>148</v>
      </c>
      <c r="E603" s="41"/>
      <c r="F603" s="219" t="s">
        <v>1312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148</v>
      </c>
      <c r="AU603" s="18" t="s">
        <v>146</v>
      </c>
    </row>
    <row r="604" s="13" customFormat="1">
      <c r="A604" s="13"/>
      <c r="B604" s="223"/>
      <c r="C604" s="224"/>
      <c r="D604" s="225" t="s">
        <v>150</v>
      </c>
      <c r="E604" s="226" t="s">
        <v>19</v>
      </c>
      <c r="F604" s="227" t="s">
        <v>1355</v>
      </c>
      <c r="G604" s="224"/>
      <c r="H604" s="228">
        <v>88.015000000000001</v>
      </c>
      <c r="I604" s="229"/>
      <c r="J604" s="224"/>
      <c r="K604" s="224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150</v>
      </c>
      <c r="AU604" s="234" t="s">
        <v>146</v>
      </c>
      <c r="AV604" s="13" t="s">
        <v>146</v>
      </c>
      <c r="AW604" s="13" t="s">
        <v>36</v>
      </c>
      <c r="AX604" s="13" t="s">
        <v>75</v>
      </c>
      <c r="AY604" s="234" t="s">
        <v>137</v>
      </c>
    </row>
    <row r="605" s="13" customFormat="1">
      <c r="A605" s="13"/>
      <c r="B605" s="223"/>
      <c r="C605" s="224"/>
      <c r="D605" s="225" t="s">
        <v>150</v>
      </c>
      <c r="E605" s="226" t="s">
        <v>19</v>
      </c>
      <c r="F605" s="227" t="s">
        <v>1359</v>
      </c>
      <c r="G605" s="224"/>
      <c r="H605" s="228">
        <v>299.63999999999999</v>
      </c>
      <c r="I605" s="229"/>
      <c r="J605" s="224"/>
      <c r="K605" s="224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150</v>
      </c>
      <c r="AU605" s="234" t="s">
        <v>146</v>
      </c>
      <c r="AV605" s="13" t="s">
        <v>146</v>
      </c>
      <c r="AW605" s="13" t="s">
        <v>36</v>
      </c>
      <c r="AX605" s="13" t="s">
        <v>75</v>
      </c>
      <c r="AY605" s="234" t="s">
        <v>137</v>
      </c>
    </row>
    <row r="606" s="15" customFormat="1">
      <c r="A606" s="15"/>
      <c r="B606" s="245"/>
      <c r="C606" s="246"/>
      <c r="D606" s="225" t="s">
        <v>150</v>
      </c>
      <c r="E606" s="247" t="s">
        <v>19</v>
      </c>
      <c r="F606" s="248" t="s">
        <v>177</v>
      </c>
      <c r="G606" s="246"/>
      <c r="H606" s="249">
        <v>387.65499999999997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5" t="s">
        <v>150</v>
      </c>
      <c r="AU606" s="255" t="s">
        <v>146</v>
      </c>
      <c r="AV606" s="15" t="s">
        <v>145</v>
      </c>
      <c r="AW606" s="15" t="s">
        <v>36</v>
      </c>
      <c r="AX606" s="15" t="s">
        <v>83</v>
      </c>
      <c r="AY606" s="255" t="s">
        <v>137</v>
      </c>
    </row>
    <row r="607" s="2" customFormat="1" ht="16.5" customHeight="1">
      <c r="A607" s="39"/>
      <c r="B607" s="40"/>
      <c r="C607" s="205" t="s">
        <v>1217</v>
      </c>
      <c r="D607" s="205" t="s">
        <v>140</v>
      </c>
      <c r="E607" s="206" t="s">
        <v>1315</v>
      </c>
      <c r="F607" s="207" t="s">
        <v>1316</v>
      </c>
      <c r="G607" s="208" t="s">
        <v>143</v>
      </c>
      <c r="H607" s="209">
        <v>494.19</v>
      </c>
      <c r="I607" s="210"/>
      <c r="J607" s="211">
        <f>ROUND(I607*H607,2)</f>
        <v>0</v>
      </c>
      <c r="K607" s="207" t="s">
        <v>144</v>
      </c>
      <c r="L607" s="45"/>
      <c r="M607" s="212" t="s">
        <v>19</v>
      </c>
      <c r="N607" s="213" t="s">
        <v>47</v>
      </c>
      <c r="O607" s="85"/>
      <c r="P607" s="214">
        <f>O607*H607</f>
        <v>0</v>
      </c>
      <c r="Q607" s="214">
        <v>0.00020000000000000001</v>
      </c>
      <c r="R607" s="214">
        <f>Q607*H607</f>
        <v>0.098838000000000009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241</v>
      </c>
      <c r="AT607" s="216" t="s">
        <v>140</v>
      </c>
      <c r="AU607" s="216" t="s">
        <v>146</v>
      </c>
      <c r="AY607" s="18" t="s">
        <v>137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146</v>
      </c>
      <c r="BK607" s="217">
        <f>ROUND(I607*H607,2)</f>
        <v>0</v>
      </c>
      <c r="BL607" s="18" t="s">
        <v>241</v>
      </c>
      <c r="BM607" s="216" t="s">
        <v>1317</v>
      </c>
    </row>
    <row r="608" s="2" customFormat="1">
      <c r="A608" s="39"/>
      <c r="B608" s="40"/>
      <c r="C608" s="41"/>
      <c r="D608" s="218" t="s">
        <v>148</v>
      </c>
      <c r="E608" s="41"/>
      <c r="F608" s="219" t="s">
        <v>1318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148</v>
      </c>
      <c r="AU608" s="18" t="s">
        <v>146</v>
      </c>
    </row>
    <row r="609" s="14" customFormat="1">
      <c r="A609" s="14"/>
      <c r="B609" s="235"/>
      <c r="C609" s="236"/>
      <c r="D609" s="225" t="s">
        <v>150</v>
      </c>
      <c r="E609" s="237" t="s">
        <v>19</v>
      </c>
      <c r="F609" s="238" t="s">
        <v>1319</v>
      </c>
      <c r="G609" s="236"/>
      <c r="H609" s="237" t="s">
        <v>19</v>
      </c>
      <c r="I609" s="239"/>
      <c r="J609" s="236"/>
      <c r="K609" s="236"/>
      <c r="L609" s="240"/>
      <c r="M609" s="241"/>
      <c r="N609" s="242"/>
      <c r="O609" s="242"/>
      <c r="P609" s="242"/>
      <c r="Q609" s="242"/>
      <c r="R609" s="242"/>
      <c r="S609" s="242"/>
      <c r="T609" s="24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4" t="s">
        <v>150</v>
      </c>
      <c r="AU609" s="244" t="s">
        <v>146</v>
      </c>
      <c r="AV609" s="14" t="s">
        <v>83</v>
      </c>
      <c r="AW609" s="14" t="s">
        <v>36</v>
      </c>
      <c r="AX609" s="14" t="s">
        <v>75</v>
      </c>
      <c r="AY609" s="244" t="s">
        <v>137</v>
      </c>
    </row>
    <row r="610" s="13" customFormat="1">
      <c r="A610" s="13"/>
      <c r="B610" s="223"/>
      <c r="C610" s="224"/>
      <c r="D610" s="225" t="s">
        <v>150</v>
      </c>
      <c r="E610" s="226" t="s">
        <v>19</v>
      </c>
      <c r="F610" s="227" t="s">
        <v>1378</v>
      </c>
      <c r="G610" s="224"/>
      <c r="H610" s="228">
        <v>130.715</v>
      </c>
      <c r="I610" s="229"/>
      <c r="J610" s="224"/>
      <c r="K610" s="224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150</v>
      </c>
      <c r="AU610" s="234" t="s">
        <v>146</v>
      </c>
      <c r="AV610" s="13" t="s">
        <v>146</v>
      </c>
      <c r="AW610" s="13" t="s">
        <v>36</v>
      </c>
      <c r="AX610" s="13" t="s">
        <v>75</v>
      </c>
      <c r="AY610" s="234" t="s">
        <v>137</v>
      </c>
    </row>
    <row r="611" s="14" customFormat="1">
      <c r="A611" s="14"/>
      <c r="B611" s="235"/>
      <c r="C611" s="236"/>
      <c r="D611" s="225" t="s">
        <v>150</v>
      </c>
      <c r="E611" s="237" t="s">
        <v>19</v>
      </c>
      <c r="F611" s="238" t="s">
        <v>1320</v>
      </c>
      <c r="G611" s="236"/>
      <c r="H611" s="237" t="s">
        <v>19</v>
      </c>
      <c r="I611" s="239"/>
      <c r="J611" s="236"/>
      <c r="K611" s="236"/>
      <c r="L611" s="240"/>
      <c r="M611" s="241"/>
      <c r="N611" s="242"/>
      <c r="O611" s="242"/>
      <c r="P611" s="242"/>
      <c r="Q611" s="242"/>
      <c r="R611" s="242"/>
      <c r="S611" s="242"/>
      <c r="T611" s="24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4" t="s">
        <v>150</v>
      </c>
      <c r="AU611" s="244" t="s">
        <v>146</v>
      </c>
      <c r="AV611" s="14" t="s">
        <v>83</v>
      </c>
      <c r="AW611" s="14" t="s">
        <v>36</v>
      </c>
      <c r="AX611" s="14" t="s">
        <v>75</v>
      </c>
      <c r="AY611" s="244" t="s">
        <v>137</v>
      </c>
    </row>
    <row r="612" s="13" customFormat="1">
      <c r="A612" s="13"/>
      <c r="B612" s="223"/>
      <c r="C612" s="224"/>
      <c r="D612" s="225" t="s">
        <v>150</v>
      </c>
      <c r="E612" s="226" t="s">
        <v>19</v>
      </c>
      <c r="F612" s="227" t="s">
        <v>1429</v>
      </c>
      <c r="G612" s="224"/>
      <c r="H612" s="228">
        <v>368</v>
      </c>
      <c r="I612" s="229"/>
      <c r="J612" s="224"/>
      <c r="K612" s="224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150</v>
      </c>
      <c r="AU612" s="234" t="s">
        <v>146</v>
      </c>
      <c r="AV612" s="13" t="s">
        <v>146</v>
      </c>
      <c r="AW612" s="13" t="s">
        <v>36</v>
      </c>
      <c r="AX612" s="13" t="s">
        <v>75</v>
      </c>
      <c r="AY612" s="234" t="s">
        <v>137</v>
      </c>
    </row>
    <row r="613" s="13" customFormat="1">
      <c r="A613" s="13"/>
      <c r="B613" s="223"/>
      <c r="C613" s="224"/>
      <c r="D613" s="225" t="s">
        <v>150</v>
      </c>
      <c r="E613" s="226" t="s">
        <v>19</v>
      </c>
      <c r="F613" s="227" t="s">
        <v>1430</v>
      </c>
      <c r="G613" s="224"/>
      <c r="H613" s="228">
        <v>-61</v>
      </c>
      <c r="I613" s="229"/>
      <c r="J613" s="224"/>
      <c r="K613" s="224"/>
      <c r="L613" s="230"/>
      <c r="M613" s="231"/>
      <c r="N613" s="232"/>
      <c r="O613" s="232"/>
      <c r="P613" s="232"/>
      <c r="Q613" s="232"/>
      <c r="R613" s="232"/>
      <c r="S613" s="232"/>
      <c r="T613" s="23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4" t="s">
        <v>150</v>
      </c>
      <c r="AU613" s="234" t="s">
        <v>146</v>
      </c>
      <c r="AV613" s="13" t="s">
        <v>146</v>
      </c>
      <c r="AW613" s="13" t="s">
        <v>36</v>
      </c>
      <c r="AX613" s="13" t="s">
        <v>75</v>
      </c>
      <c r="AY613" s="234" t="s">
        <v>137</v>
      </c>
    </row>
    <row r="614" s="14" customFormat="1">
      <c r="A614" s="14"/>
      <c r="B614" s="235"/>
      <c r="C614" s="236"/>
      <c r="D614" s="225" t="s">
        <v>150</v>
      </c>
      <c r="E614" s="237" t="s">
        <v>19</v>
      </c>
      <c r="F614" s="238" t="s">
        <v>1323</v>
      </c>
      <c r="G614" s="236"/>
      <c r="H614" s="237" t="s">
        <v>19</v>
      </c>
      <c r="I614" s="239"/>
      <c r="J614" s="236"/>
      <c r="K614" s="236"/>
      <c r="L614" s="240"/>
      <c r="M614" s="241"/>
      <c r="N614" s="242"/>
      <c r="O614" s="242"/>
      <c r="P614" s="242"/>
      <c r="Q614" s="242"/>
      <c r="R614" s="242"/>
      <c r="S614" s="242"/>
      <c r="T614" s="24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4" t="s">
        <v>150</v>
      </c>
      <c r="AU614" s="244" t="s">
        <v>146</v>
      </c>
      <c r="AV614" s="14" t="s">
        <v>83</v>
      </c>
      <c r="AW614" s="14" t="s">
        <v>36</v>
      </c>
      <c r="AX614" s="14" t="s">
        <v>75</v>
      </c>
      <c r="AY614" s="244" t="s">
        <v>137</v>
      </c>
    </row>
    <row r="615" s="13" customFormat="1">
      <c r="A615" s="13"/>
      <c r="B615" s="223"/>
      <c r="C615" s="224"/>
      <c r="D615" s="225" t="s">
        <v>150</v>
      </c>
      <c r="E615" s="226" t="s">
        <v>19</v>
      </c>
      <c r="F615" s="227" t="s">
        <v>1431</v>
      </c>
      <c r="G615" s="224"/>
      <c r="H615" s="228">
        <v>56.475000000000001</v>
      </c>
      <c r="I615" s="229"/>
      <c r="J615" s="224"/>
      <c r="K615" s="224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150</v>
      </c>
      <c r="AU615" s="234" t="s">
        <v>146</v>
      </c>
      <c r="AV615" s="13" t="s">
        <v>146</v>
      </c>
      <c r="AW615" s="13" t="s">
        <v>36</v>
      </c>
      <c r="AX615" s="13" t="s">
        <v>75</v>
      </c>
      <c r="AY615" s="234" t="s">
        <v>137</v>
      </c>
    </row>
    <row r="616" s="15" customFormat="1">
      <c r="A616" s="15"/>
      <c r="B616" s="245"/>
      <c r="C616" s="246"/>
      <c r="D616" s="225" t="s">
        <v>150</v>
      </c>
      <c r="E616" s="247" t="s">
        <v>19</v>
      </c>
      <c r="F616" s="248" t="s">
        <v>177</v>
      </c>
      <c r="G616" s="246"/>
      <c r="H616" s="249">
        <v>494.19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5" t="s">
        <v>150</v>
      </c>
      <c r="AU616" s="255" t="s">
        <v>146</v>
      </c>
      <c r="AV616" s="15" t="s">
        <v>145</v>
      </c>
      <c r="AW616" s="15" t="s">
        <v>36</v>
      </c>
      <c r="AX616" s="15" t="s">
        <v>83</v>
      </c>
      <c r="AY616" s="255" t="s">
        <v>137</v>
      </c>
    </row>
    <row r="617" s="2" customFormat="1" ht="24.15" customHeight="1">
      <c r="A617" s="39"/>
      <c r="B617" s="40"/>
      <c r="C617" s="205" t="s">
        <v>1223</v>
      </c>
      <c r="D617" s="205" t="s">
        <v>140</v>
      </c>
      <c r="E617" s="206" t="s">
        <v>1326</v>
      </c>
      <c r="F617" s="207" t="s">
        <v>1327</v>
      </c>
      <c r="G617" s="208" t="s">
        <v>143</v>
      </c>
      <c r="H617" s="209">
        <v>494.19</v>
      </c>
      <c r="I617" s="210"/>
      <c r="J617" s="211">
        <f>ROUND(I617*H617,2)</f>
        <v>0</v>
      </c>
      <c r="K617" s="207" t="s">
        <v>144</v>
      </c>
      <c r="L617" s="45"/>
      <c r="M617" s="212" t="s">
        <v>19</v>
      </c>
      <c r="N617" s="213" t="s">
        <v>47</v>
      </c>
      <c r="O617" s="85"/>
      <c r="P617" s="214">
        <f>O617*H617</f>
        <v>0</v>
      </c>
      <c r="Q617" s="214">
        <v>0.00028600000000000001</v>
      </c>
      <c r="R617" s="214">
        <f>Q617*H617</f>
        <v>0.14133834000000001</v>
      </c>
      <c r="S617" s="214">
        <v>0</v>
      </c>
      <c r="T617" s="215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6" t="s">
        <v>241</v>
      </c>
      <c r="AT617" s="216" t="s">
        <v>140</v>
      </c>
      <c r="AU617" s="216" t="s">
        <v>146</v>
      </c>
      <c r="AY617" s="18" t="s">
        <v>137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8" t="s">
        <v>146</v>
      </c>
      <c r="BK617" s="217">
        <f>ROUND(I617*H617,2)</f>
        <v>0</v>
      </c>
      <c r="BL617" s="18" t="s">
        <v>241</v>
      </c>
      <c r="BM617" s="216" t="s">
        <v>1328</v>
      </c>
    </row>
    <row r="618" s="2" customFormat="1">
      <c r="A618" s="39"/>
      <c r="B618" s="40"/>
      <c r="C618" s="41"/>
      <c r="D618" s="218" t="s">
        <v>148</v>
      </c>
      <c r="E618" s="41"/>
      <c r="F618" s="219" t="s">
        <v>1329</v>
      </c>
      <c r="G618" s="41"/>
      <c r="H618" s="41"/>
      <c r="I618" s="220"/>
      <c r="J618" s="41"/>
      <c r="K618" s="41"/>
      <c r="L618" s="45"/>
      <c r="M618" s="221"/>
      <c r="N618" s="222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148</v>
      </c>
      <c r="AU618" s="18" t="s">
        <v>146</v>
      </c>
    </row>
    <row r="619" s="2" customFormat="1" ht="24.15" customHeight="1">
      <c r="A619" s="39"/>
      <c r="B619" s="40"/>
      <c r="C619" s="205" t="s">
        <v>1230</v>
      </c>
      <c r="D619" s="205" t="s">
        <v>140</v>
      </c>
      <c r="E619" s="206" t="s">
        <v>1331</v>
      </c>
      <c r="F619" s="207" t="s">
        <v>1332</v>
      </c>
      <c r="G619" s="208" t="s">
        <v>143</v>
      </c>
      <c r="H619" s="209">
        <v>307</v>
      </c>
      <c r="I619" s="210"/>
      <c r="J619" s="211">
        <f>ROUND(I619*H619,2)</f>
        <v>0</v>
      </c>
      <c r="K619" s="207" t="s">
        <v>144</v>
      </c>
      <c r="L619" s="45"/>
      <c r="M619" s="212" t="s">
        <v>19</v>
      </c>
      <c r="N619" s="213" t="s">
        <v>47</v>
      </c>
      <c r="O619" s="85"/>
      <c r="P619" s="214">
        <f>O619*H619</f>
        <v>0</v>
      </c>
      <c r="Q619" s="214">
        <v>1.04E-05</v>
      </c>
      <c r="R619" s="214">
        <f>Q619*H619</f>
        <v>0.0031928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241</v>
      </c>
      <c r="AT619" s="216" t="s">
        <v>140</v>
      </c>
      <c r="AU619" s="216" t="s">
        <v>146</v>
      </c>
      <c r="AY619" s="18" t="s">
        <v>137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146</v>
      </c>
      <c r="BK619" s="217">
        <f>ROUND(I619*H619,2)</f>
        <v>0</v>
      </c>
      <c r="BL619" s="18" t="s">
        <v>241</v>
      </c>
      <c r="BM619" s="216" t="s">
        <v>1333</v>
      </c>
    </row>
    <row r="620" s="2" customFormat="1">
      <c r="A620" s="39"/>
      <c r="B620" s="40"/>
      <c r="C620" s="41"/>
      <c r="D620" s="218" t="s">
        <v>148</v>
      </c>
      <c r="E620" s="41"/>
      <c r="F620" s="219" t="s">
        <v>1334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148</v>
      </c>
      <c r="AU620" s="18" t="s">
        <v>146</v>
      </c>
    </row>
    <row r="621" s="14" customFormat="1">
      <c r="A621" s="14"/>
      <c r="B621" s="235"/>
      <c r="C621" s="236"/>
      <c r="D621" s="225" t="s">
        <v>150</v>
      </c>
      <c r="E621" s="237" t="s">
        <v>19</v>
      </c>
      <c r="F621" s="238" t="s">
        <v>1320</v>
      </c>
      <c r="G621" s="236"/>
      <c r="H621" s="237" t="s">
        <v>19</v>
      </c>
      <c r="I621" s="239"/>
      <c r="J621" s="236"/>
      <c r="K621" s="236"/>
      <c r="L621" s="240"/>
      <c r="M621" s="241"/>
      <c r="N621" s="242"/>
      <c r="O621" s="242"/>
      <c r="P621" s="242"/>
      <c r="Q621" s="242"/>
      <c r="R621" s="242"/>
      <c r="S621" s="242"/>
      <c r="T621" s="24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4" t="s">
        <v>150</v>
      </c>
      <c r="AU621" s="244" t="s">
        <v>146</v>
      </c>
      <c r="AV621" s="14" t="s">
        <v>83</v>
      </c>
      <c r="AW621" s="14" t="s">
        <v>36</v>
      </c>
      <c r="AX621" s="14" t="s">
        <v>75</v>
      </c>
      <c r="AY621" s="244" t="s">
        <v>137</v>
      </c>
    </row>
    <row r="622" s="13" customFormat="1">
      <c r="A622" s="13"/>
      <c r="B622" s="223"/>
      <c r="C622" s="224"/>
      <c r="D622" s="225" t="s">
        <v>150</v>
      </c>
      <c r="E622" s="226" t="s">
        <v>19</v>
      </c>
      <c r="F622" s="227" t="s">
        <v>1429</v>
      </c>
      <c r="G622" s="224"/>
      <c r="H622" s="228">
        <v>368</v>
      </c>
      <c r="I622" s="229"/>
      <c r="J622" s="224"/>
      <c r="K622" s="224"/>
      <c r="L622" s="230"/>
      <c r="M622" s="231"/>
      <c r="N622" s="232"/>
      <c r="O622" s="232"/>
      <c r="P622" s="232"/>
      <c r="Q622" s="232"/>
      <c r="R622" s="232"/>
      <c r="S622" s="232"/>
      <c r="T622" s="23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4" t="s">
        <v>150</v>
      </c>
      <c r="AU622" s="234" t="s">
        <v>146</v>
      </c>
      <c r="AV622" s="13" t="s">
        <v>146</v>
      </c>
      <c r="AW622" s="13" t="s">
        <v>36</v>
      </c>
      <c r="AX622" s="13" t="s">
        <v>75</v>
      </c>
      <c r="AY622" s="234" t="s">
        <v>137</v>
      </c>
    </row>
    <row r="623" s="13" customFormat="1">
      <c r="A623" s="13"/>
      <c r="B623" s="223"/>
      <c r="C623" s="224"/>
      <c r="D623" s="225" t="s">
        <v>150</v>
      </c>
      <c r="E623" s="226" t="s">
        <v>19</v>
      </c>
      <c r="F623" s="227" t="s">
        <v>1430</v>
      </c>
      <c r="G623" s="224"/>
      <c r="H623" s="228">
        <v>-61</v>
      </c>
      <c r="I623" s="229"/>
      <c r="J623" s="224"/>
      <c r="K623" s="224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150</v>
      </c>
      <c r="AU623" s="234" t="s">
        <v>146</v>
      </c>
      <c r="AV623" s="13" t="s">
        <v>146</v>
      </c>
      <c r="AW623" s="13" t="s">
        <v>36</v>
      </c>
      <c r="AX623" s="13" t="s">
        <v>75</v>
      </c>
      <c r="AY623" s="234" t="s">
        <v>137</v>
      </c>
    </row>
    <row r="624" s="15" customFormat="1">
      <c r="A624" s="15"/>
      <c r="B624" s="245"/>
      <c r="C624" s="246"/>
      <c r="D624" s="225" t="s">
        <v>150</v>
      </c>
      <c r="E624" s="247" t="s">
        <v>19</v>
      </c>
      <c r="F624" s="248" t="s">
        <v>177</v>
      </c>
      <c r="G624" s="246"/>
      <c r="H624" s="249">
        <v>307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5" t="s">
        <v>150</v>
      </c>
      <c r="AU624" s="255" t="s">
        <v>146</v>
      </c>
      <c r="AV624" s="15" t="s">
        <v>145</v>
      </c>
      <c r="AW624" s="15" t="s">
        <v>36</v>
      </c>
      <c r="AX624" s="15" t="s">
        <v>83</v>
      </c>
      <c r="AY624" s="255" t="s">
        <v>137</v>
      </c>
    </row>
    <row r="625" s="12" customFormat="1" ht="25.92" customHeight="1">
      <c r="A625" s="12"/>
      <c r="B625" s="189"/>
      <c r="C625" s="190"/>
      <c r="D625" s="191" t="s">
        <v>74</v>
      </c>
      <c r="E625" s="192" t="s">
        <v>1335</v>
      </c>
      <c r="F625" s="192" t="s">
        <v>1336</v>
      </c>
      <c r="G625" s="190"/>
      <c r="H625" s="190"/>
      <c r="I625" s="193"/>
      <c r="J625" s="194">
        <f>BK625</f>
        <v>0</v>
      </c>
      <c r="K625" s="190"/>
      <c r="L625" s="195"/>
      <c r="M625" s="196"/>
      <c r="N625" s="197"/>
      <c r="O625" s="197"/>
      <c r="P625" s="198">
        <f>P626</f>
        <v>0</v>
      </c>
      <c r="Q625" s="197"/>
      <c r="R625" s="198">
        <f>R626</f>
        <v>0</v>
      </c>
      <c r="S625" s="197"/>
      <c r="T625" s="199">
        <f>T626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00" t="s">
        <v>168</v>
      </c>
      <c r="AT625" s="201" t="s">
        <v>74</v>
      </c>
      <c r="AU625" s="201" t="s">
        <v>75</v>
      </c>
      <c r="AY625" s="200" t="s">
        <v>137</v>
      </c>
      <c r="BK625" s="202">
        <f>BK626</f>
        <v>0</v>
      </c>
    </row>
    <row r="626" s="12" customFormat="1" ht="22.8" customHeight="1">
      <c r="A626" s="12"/>
      <c r="B626" s="189"/>
      <c r="C626" s="190"/>
      <c r="D626" s="191" t="s">
        <v>74</v>
      </c>
      <c r="E626" s="203" t="s">
        <v>1337</v>
      </c>
      <c r="F626" s="203" t="s">
        <v>1338</v>
      </c>
      <c r="G626" s="190"/>
      <c r="H626" s="190"/>
      <c r="I626" s="193"/>
      <c r="J626" s="204">
        <f>BK626</f>
        <v>0</v>
      </c>
      <c r="K626" s="190"/>
      <c r="L626" s="195"/>
      <c r="M626" s="196"/>
      <c r="N626" s="197"/>
      <c r="O626" s="197"/>
      <c r="P626" s="198">
        <f>SUM(P627:P628)</f>
        <v>0</v>
      </c>
      <c r="Q626" s="197"/>
      <c r="R626" s="198">
        <f>SUM(R627:R628)</f>
        <v>0</v>
      </c>
      <c r="S626" s="197"/>
      <c r="T626" s="199">
        <f>SUM(T627:T628)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00" t="s">
        <v>168</v>
      </c>
      <c r="AT626" s="201" t="s">
        <v>74</v>
      </c>
      <c r="AU626" s="201" t="s">
        <v>83</v>
      </c>
      <c r="AY626" s="200" t="s">
        <v>137</v>
      </c>
      <c r="BK626" s="202">
        <f>SUM(BK627:BK628)</f>
        <v>0</v>
      </c>
    </row>
    <row r="627" s="2" customFormat="1" ht="16.5" customHeight="1">
      <c r="A627" s="39"/>
      <c r="B627" s="40"/>
      <c r="C627" s="205" t="s">
        <v>1236</v>
      </c>
      <c r="D627" s="205" t="s">
        <v>140</v>
      </c>
      <c r="E627" s="206" t="s">
        <v>1340</v>
      </c>
      <c r="F627" s="207" t="s">
        <v>1341</v>
      </c>
      <c r="G627" s="208" t="s">
        <v>1342</v>
      </c>
      <c r="H627" s="209">
        <v>1</v>
      </c>
      <c r="I627" s="210"/>
      <c r="J627" s="211">
        <f>ROUND(I627*H627,2)</f>
        <v>0</v>
      </c>
      <c r="K627" s="207" t="s">
        <v>144</v>
      </c>
      <c r="L627" s="45"/>
      <c r="M627" s="212" t="s">
        <v>19</v>
      </c>
      <c r="N627" s="213" t="s">
        <v>47</v>
      </c>
      <c r="O627" s="85"/>
      <c r="P627" s="214">
        <f>O627*H627</f>
        <v>0</v>
      </c>
      <c r="Q627" s="214">
        <v>0</v>
      </c>
      <c r="R627" s="214">
        <f>Q627*H627</f>
        <v>0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1343</v>
      </c>
      <c r="AT627" s="216" t="s">
        <v>140</v>
      </c>
      <c r="AU627" s="216" t="s">
        <v>146</v>
      </c>
      <c r="AY627" s="18" t="s">
        <v>137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146</v>
      </c>
      <c r="BK627" s="217">
        <f>ROUND(I627*H627,2)</f>
        <v>0</v>
      </c>
      <c r="BL627" s="18" t="s">
        <v>1343</v>
      </c>
      <c r="BM627" s="216" t="s">
        <v>1344</v>
      </c>
    </row>
    <row r="628" s="2" customFormat="1">
      <c r="A628" s="39"/>
      <c r="B628" s="40"/>
      <c r="C628" s="41"/>
      <c r="D628" s="218" t="s">
        <v>148</v>
      </c>
      <c r="E628" s="41"/>
      <c r="F628" s="219" t="s">
        <v>1345</v>
      </c>
      <c r="G628" s="41"/>
      <c r="H628" s="41"/>
      <c r="I628" s="220"/>
      <c r="J628" s="41"/>
      <c r="K628" s="41"/>
      <c r="L628" s="45"/>
      <c r="M628" s="266"/>
      <c r="N628" s="267"/>
      <c r="O628" s="268"/>
      <c r="P628" s="268"/>
      <c r="Q628" s="268"/>
      <c r="R628" s="268"/>
      <c r="S628" s="268"/>
      <c r="T628" s="269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148</v>
      </c>
      <c r="AU628" s="18" t="s">
        <v>146</v>
      </c>
    </row>
    <row r="629" s="2" customFormat="1" ht="6.96" customHeight="1">
      <c r="A629" s="39"/>
      <c r="B629" s="60"/>
      <c r="C629" s="61"/>
      <c r="D629" s="61"/>
      <c r="E629" s="61"/>
      <c r="F629" s="61"/>
      <c r="G629" s="61"/>
      <c r="H629" s="61"/>
      <c r="I629" s="61"/>
      <c r="J629" s="61"/>
      <c r="K629" s="61"/>
      <c r="L629" s="45"/>
      <c r="M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</row>
  </sheetData>
  <sheetProtection sheet="1" autoFilter="0" formatColumns="0" formatRows="0" objects="1" scenarios="1" spinCount="100000" saltValue="9pEYLIvXjC+1Xp8e2NyYVHv6SiKCi2TmGGBtnnDfRffTlWyc+1mpjb8kDJDlhOmQzAqPboAXExyeTqrrKiWV2w==" hashValue="munx7tucZw/ThoJj9SWaUbhmnw9HCt2K1gPofr1TXrf+z7kNvTd+ttw0Kn+vjdwPccX+wYUi+Yp2qIvjEasXXg==" algorithmName="SHA-512" password="CC35"/>
  <autoFilter ref="C105:K628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hyperlinks>
    <hyperlink ref="F110" r:id="rId1" display="https://podminky.urs.cz/item/CS_URS_2021_02/317168012"/>
    <hyperlink ref="F113" r:id="rId2" display="https://podminky.urs.cz/item/CS_URS_2021_02/317168016"/>
    <hyperlink ref="F116" r:id="rId3" display="https://podminky.urs.cz/item/CS_URS_2021_02/340239212"/>
    <hyperlink ref="F123" r:id="rId4" display="https://podminky.urs.cz/item/CS_URS_2021_02/342241162"/>
    <hyperlink ref="F127" r:id="rId5" display="https://podminky.urs.cz/item/CS_URS_2021_02/342272225"/>
    <hyperlink ref="F134" r:id="rId6" display="https://podminky.urs.cz/item/CS_URS_2021_02/342272235"/>
    <hyperlink ref="F138" r:id="rId7" display="https://podminky.urs.cz/item/CS_URS_2021_02/342291121"/>
    <hyperlink ref="F145" r:id="rId8" display="https://podminky.urs.cz/item/CS_URS_2021_02/611311131"/>
    <hyperlink ref="F150" r:id="rId9" display="https://podminky.urs.cz/item/CS_URS_2021_02/612311131"/>
    <hyperlink ref="F160" r:id="rId10" display="https://podminky.urs.cz/item/CS_URS_2021_02/612331121"/>
    <hyperlink ref="F174" r:id="rId11" display="https://podminky.urs.cz/item/CS_URS_2021_02/631311114"/>
    <hyperlink ref="F177" r:id="rId12" display="https://podminky.urs.cz/item/CS_URS_2021_02/631319011"/>
    <hyperlink ref="F179" r:id="rId13" display="https://podminky.urs.cz/item/CS_URS_2021_02/631362021"/>
    <hyperlink ref="F182" r:id="rId14" display="https://podminky.urs.cz/item/CS_URS_2021_02/642945111"/>
    <hyperlink ref="F187" r:id="rId15" display="https://podminky.urs.cz/item/CS_URS_2021_02/642946112"/>
    <hyperlink ref="F190" r:id="rId16" display="https://podminky.urs.cz/item/CS_URS_2021_02/55331613"/>
    <hyperlink ref="F193" r:id="rId17" display="https://podminky.urs.cz/item/CS_URS_2021_02/919735122"/>
    <hyperlink ref="F196" r:id="rId18" display="https://podminky.urs.cz/item/CS_URS_2021_02/952901111"/>
    <hyperlink ref="F199" r:id="rId19" display="https://podminky.urs.cz/item/CS_URS_2021_02/953731311"/>
    <hyperlink ref="F202" r:id="rId20" display="https://podminky.urs.cz/item/CS_URS_2021_02/962031133"/>
    <hyperlink ref="F205" r:id="rId21" display="https://podminky.urs.cz/item/CS_URS_2021_02/965042141"/>
    <hyperlink ref="F209" r:id="rId22" display="https://podminky.urs.cz/item/CS_URS_2021_02/965045113"/>
    <hyperlink ref="F213" r:id="rId23" display="https://podminky.urs.cz/item/CS_URS_2021_02/968072455"/>
    <hyperlink ref="F217" r:id="rId24" display="https://podminky.urs.cz/item/CS_URS_2021_02/977151116"/>
    <hyperlink ref="F221" r:id="rId25" display="https://podminky.urs.cz/item/CS_URS_2021_02/997013214"/>
    <hyperlink ref="F223" r:id="rId26" display="https://podminky.urs.cz/item/CS_URS_2021_02/997013219"/>
    <hyperlink ref="F226" r:id="rId27" display="https://podminky.urs.cz/item/CS_URS_2021_02/997013501"/>
    <hyperlink ref="F228" r:id="rId28" display="https://podminky.urs.cz/item/CS_URS_2021_02/997013509"/>
    <hyperlink ref="F233" r:id="rId29" display="https://podminky.urs.cz/item/CS_URS_2021_02/998012023"/>
    <hyperlink ref="F237" r:id="rId30" display="https://podminky.urs.cz/item/CS_URS_2021_02/711111002"/>
    <hyperlink ref="F241" r:id="rId31" display="https://podminky.urs.cz/item/CS_URS_2021_02/11163152"/>
    <hyperlink ref="F244" r:id="rId32" display="https://podminky.urs.cz/item/CS_URS_2021_02/711141559"/>
    <hyperlink ref="F248" r:id="rId33" display="https://podminky.urs.cz/item/CS_URS_2021_02/62832001"/>
    <hyperlink ref="F251" r:id="rId34" display="https://podminky.urs.cz/item/CS_URS_2021_02/711493112"/>
    <hyperlink ref="F254" r:id="rId35" display="https://podminky.urs.cz/item/CS_URS_2021_02/711493122"/>
    <hyperlink ref="F257" r:id="rId36" display="https://podminky.urs.cz/item/CS_URS_2021_02/998711103"/>
    <hyperlink ref="F260" r:id="rId37" display="https://podminky.urs.cz/item/CS_URS_2021_02/713120821"/>
    <hyperlink ref="F264" r:id="rId38" display="https://podminky.urs.cz/item/CS_URS_2021_02/713121111"/>
    <hyperlink ref="F268" r:id="rId39" display="https://podminky.urs.cz/item/CS_URS_2021_02/28376351"/>
    <hyperlink ref="F271" r:id="rId40" display="https://podminky.urs.cz/item/CS_URS_2021_02/998713103"/>
    <hyperlink ref="F274" r:id="rId41" display="https://podminky.urs.cz/item/CS_URS_2021_02/721140806"/>
    <hyperlink ref="F276" r:id="rId42" display="https://podminky.urs.cz/item/CS_URS_2021_02/721171808"/>
    <hyperlink ref="F279" r:id="rId43" display="https://podminky.urs.cz/item/CS_URS_2021_02/721174025"/>
    <hyperlink ref="F281" r:id="rId44" display="https://podminky.urs.cz/item/CS_URS_2021_02/721174042"/>
    <hyperlink ref="F283" r:id="rId45" display="https://podminky.urs.cz/item/CS_URS_2021_02/721174043"/>
    <hyperlink ref="F285" r:id="rId46" display="https://podminky.urs.cz/item/CS_URS_2021_02/721174045"/>
    <hyperlink ref="F287" r:id="rId47" display="https://podminky.urs.cz/item/CS_URS_2021_02/721174063"/>
    <hyperlink ref="F290" r:id="rId48" display="https://podminky.urs.cz/item/CS_URS_2021_02/721290111"/>
    <hyperlink ref="F294" r:id="rId49" display="https://podminky.urs.cz/item/CS_URS_2021_02/998721103"/>
    <hyperlink ref="F297" r:id="rId50" display="https://podminky.urs.cz/item/CS_URS_2021_02/722130801"/>
    <hyperlink ref="F299" r:id="rId51" display="https://podminky.urs.cz/item/CS_URS_2021_02/722170801"/>
    <hyperlink ref="F301" r:id="rId52" display="https://podminky.urs.cz/item/CS_URS_2021_02/722174002"/>
    <hyperlink ref="F303" r:id="rId53" display="https://podminky.urs.cz/item/CS_URS_2021_02/722174002"/>
    <hyperlink ref="F305" r:id="rId54" display="https://podminky.urs.cz/item/CS_URS_2021_02/722174003"/>
    <hyperlink ref="F307" r:id="rId55" display="https://podminky.urs.cz/item/CS_URS_2021_02/722181222"/>
    <hyperlink ref="F309" r:id="rId56" display="https://podminky.urs.cz/item/CS_URS_2021_02/722181242"/>
    <hyperlink ref="F311" r:id="rId57" display="https://podminky.urs.cz/item/CS_URS_2021_02/722220111"/>
    <hyperlink ref="F315" r:id="rId58" display="https://podminky.urs.cz/item/CS_URS_2021_02/722290234"/>
    <hyperlink ref="F319" r:id="rId59" display="https://podminky.urs.cz/item/CS_URS_2021_02/998722103"/>
    <hyperlink ref="F322" r:id="rId60" display="https://podminky.urs.cz/item/CS_URS_2021_02/725110811"/>
    <hyperlink ref="F324" r:id="rId61" display="https://podminky.urs.cz/item/CS_URS_2021_02/725112022"/>
    <hyperlink ref="F328" r:id="rId62" display="https://podminky.urs.cz/item/CS_URS_2021_02/725210821"/>
    <hyperlink ref="F330" r:id="rId63" display="https://podminky.urs.cz/item/CS_URS_2021_02/725211681"/>
    <hyperlink ref="F335" r:id="rId64" display="https://podminky.urs.cz/item/CS_URS_2021_02/725291621"/>
    <hyperlink ref="F337" r:id="rId65" display="https://podminky.urs.cz/item/CS_URS_2021_02/725291642"/>
    <hyperlink ref="F343" r:id="rId66" display="https://podminky.urs.cz/item/CS_URS_2021_02/725822613"/>
    <hyperlink ref="F347" r:id="rId67" display="https://podminky.urs.cz/item/CS_URS_2021_02/725840850"/>
    <hyperlink ref="F349" r:id="rId68" display="https://podminky.urs.cz/item/CS_URS_2021_02/725841312"/>
    <hyperlink ref="F353" r:id="rId69" display="https://podminky.urs.cz/item/CS_URS_2021_02/998725103"/>
    <hyperlink ref="F356" r:id="rId70" display="https://podminky.urs.cz/item/CS_URS_2021_02/726111031"/>
    <hyperlink ref="F358" r:id="rId71" display="https://podminky.urs.cz/item/CS_URS_2021_02/998726113"/>
    <hyperlink ref="F361" r:id="rId72" display="https://podminky.urs.cz/item/CS_URS_2021_02/733120819"/>
    <hyperlink ref="F363" r:id="rId73" display="https://podminky.urs.cz/item/CS_URS_2021_02/733223302"/>
    <hyperlink ref="F369" r:id="rId74" display="https://podminky.urs.cz/item/CS_URS_2021_02/733291101"/>
    <hyperlink ref="F374" r:id="rId75" display="https://podminky.urs.cz/item/CS_URS_2021_02/998733103"/>
    <hyperlink ref="F377" r:id="rId76" display="https://podminky.urs.cz/item/CS_URS_2021_02/735121810"/>
    <hyperlink ref="F380" r:id="rId77" display="https://podminky.urs.cz/item/CS_URS_2021_02/735164221"/>
    <hyperlink ref="F382" r:id="rId78" display="https://podminky.urs.cz/item/CS_URS_2021_02/998735103"/>
    <hyperlink ref="F385" r:id="rId79" display="https://podminky.urs.cz/item/CS_URS_2021_02/741110061"/>
    <hyperlink ref="F387" r:id="rId80" display="https://podminky.urs.cz/item/CS_URS_2021_02/34571063"/>
    <hyperlink ref="F390" r:id="rId81" display="https://podminky.urs.cz/item/CS_URS_2021_02/741112001"/>
    <hyperlink ref="F393" r:id="rId82" display="https://podminky.urs.cz/item/CS_URS_2021_02/741112061"/>
    <hyperlink ref="F396" r:id="rId83" display="https://podminky.urs.cz/item/CS_URS_2021_02/741120003"/>
    <hyperlink ref="F405" r:id="rId84" display="https://podminky.urs.cz/item/CS_URS_2021_02/741310001"/>
    <hyperlink ref="F408" r:id="rId85" display="https://podminky.urs.cz/item/CS_URS_2021_02/741310022"/>
    <hyperlink ref="F411" r:id="rId86" display="https://podminky.urs.cz/item/CS_URS_2021_02/741310025"/>
    <hyperlink ref="F414" r:id="rId87" display="https://podminky.urs.cz/item/CS_URS_2021_02/741313041"/>
    <hyperlink ref="F417" r:id="rId88" display="https://podminky.urs.cz/item/CS_URS_2021_02/741330731"/>
    <hyperlink ref="F420" r:id="rId89" display="https://podminky.urs.cz/item/CS_URS_2021_02/741372062"/>
    <hyperlink ref="F423" r:id="rId90" display="https://podminky.urs.cz/item/CS_URS_2021_02/741372062"/>
    <hyperlink ref="F429" r:id="rId91" display="https://podminky.urs.cz/item/CS_URS_2021_02/998741103"/>
    <hyperlink ref="F432" r:id="rId92" display="https://podminky.urs.cz/item/CS_URS_2021_02/751111811"/>
    <hyperlink ref="F434" r:id="rId93" display="https://podminky.urs.cz/item/CS_URS_2021_02/751133012"/>
    <hyperlink ref="F446" r:id="rId94" display="https://podminky.urs.cz/item/CS_URS_2021_02/751510041"/>
    <hyperlink ref="F448" r:id="rId95" display="https://podminky.urs.cz/item/CS_URS_2021_02/751510042"/>
    <hyperlink ref="F451" r:id="rId96" display="https://podminky.urs.cz/item/CS_URS_2021_02/751537011"/>
    <hyperlink ref="F455" r:id="rId97" display="https://podminky.urs.cz/item/CS_URS_2021_02/998751102"/>
    <hyperlink ref="F458" r:id="rId98" display="https://podminky.urs.cz/item/CS_URS_2021_02/763131451"/>
    <hyperlink ref="F463" r:id="rId99" display="https://podminky.urs.cz/item/CS_URS_2021_02/763131714"/>
    <hyperlink ref="F465" r:id="rId100" display="https://podminky.urs.cz/item/CS_URS_2021_02/998763102"/>
    <hyperlink ref="F468" r:id="rId101" display="https://podminky.urs.cz/item/CS_URS_2021_02/766660022"/>
    <hyperlink ref="F471" r:id="rId102" display="https://podminky.urs.cz/item/CS_URS_2021_02/61165314"/>
    <hyperlink ref="F486" r:id="rId103" display="https://podminky.urs.cz/item/CS_URS_2021_02/766825821"/>
    <hyperlink ref="F489" r:id="rId104" display="https://podminky.urs.cz/item/CS_URS_2021_02/998766103"/>
    <hyperlink ref="F492" r:id="rId105" display="https://podminky.urs.cz/item/CS_URS_2021_02/767646401"/>
    <hyperlink ref="F498" r:id="rId106" display="https://podminky.urs.cz/item/CS_URS_2021_02/998767103"/>
    <hyperlink ref="F501" r:id="rId107" display="https://podminky.urs.cz/item/CS_URS_2021_02/771121011"/>
    <hyperlink ref="F504" r:id="rId108" display="https://podminky.urs.cz/item/CS_URS_2021_02/771574273"/>
    <hyperlink ref="F508" r:id="rId109" display="https://podminky.urs.cz/item/CS_URS_2021_02/59761428"/>
    <hyperlink ref="F511" r:id="rId110" display="https://podminky.urs.cz/item/CS_URS_2021_02/771577112"/>
    <hyperlink ref="F513" r:id="rId111" display="https://podminky.urs.cz/item/CS_URS_2021_02/771577114"/>
    <hyperlink ref="F515" r:id="rId112" display="https://podminky.urs.cz/item/CS_URS_2021_02/771591241"/>
    <hyperlink ref="F518" r:id="rId113" display="https://podminky.urs.cz/item/CS_URS_2021_02/771591242"/>
    <hyperlink ref="F521" r:id="rId114" display="https://podminky.urs.cz/item/CS_URS_2021_02/771591264"/>
    <hyperlink ref="F524" r:id="rId115" display="https://podminky.urs.cz/item/CS_URS_2021_02/998771103"/>
    <hyperlink ref="F527" r:id="rId116" display="https://podminky.urs.cz/item/CS_URS_2021_02/776111311"/>
    <hyperlink ref="F530" r:id="rId117" display="https://podminky.urs.cz/item/CS_URS_2021_02/776121111"/>
    <hyperlink ref="F532" r:id="rId118" display="https://podminky.urs.cz/item/CS_URS_2021_02/776141112"/>
    <hyperlink ref="F534" r:id="rId119" display="https://podminky.urs.cz/item/CS_URS_2021_02/776201811"/>
    <hyperlink ref="F538" r:id="rId120" display="https://podminky.urs.cz/item/CS_URS_2021_02/776221111"/>
    <hyperlink ref="F542" r:id="rId121" display="https://podminky.urs.cz/item/CS_URS_2021_02/776411111"/>
    <hyperlink ref="F548" r:id="rId122" display="https://podminky.urs.cz/item/CS_URS_2021_02/28411004"/>
    <hyperlink ref="F551" r:id="rId123" display="https://podminky.urs.cz/item/CS_URS_2021_02/776421311"/>
    <hyperlink ref="F554" r:id="rId124" display="https://podminky.urs.cz/item/CS_URS_2021_02/553431-R"/>
    <hyperlink ref="F557" r:id="rId125" display="https://podminky.urs.cz/item/CS_URS_2021_02/998776103"/>
    <hyperlink ref="F560" r:id="rId126" display="https://podminky.urs.cz/item/CS_URS_2021_02/781471810"/>
    <hyperlink ref="F563" r:id="rId127" display="https://podminky.urs.cz/item/CS_URS_2021_02/781474113"/>
    <hyperlink ref="F566" r:id="rId128" display="https://podminky.urs.cz/item/CS_URS_2021_02/59761071"/>
    <hyperlink ref="F569" r:id="rId129" display="https://podminky.urs.cz/item/CS_URS_2021_02/781491011"/>
    <hyperlink ref="F572" r:id="rId130" display="https://podminky.urs.cz/item/CS_URS_2021_02/63465124"/>
    <hyperlink ref="F575" r:id="rId131" display="https://podminky.urs.cz/item/CS_URS_2021_02/781494111"/>
    <hyperlink ref="F578" r:id="rId132" display="https://podminky.urs.cz/item/CS_URS_2021_02/781494511"/>
    <hyperlink ref="F582" r:id="rId133" display="https://podminky.urs.cz/item/CS_URS_2021_02/781495115"/>
    <hyperlink ref="F589" r:id="rId134" display="https://podminky.urs.cz/item/CS_URS_2021_02/781495142"/>
    <hyperlink ref="F592" r:id="rId135" display="https://podminky.urs.cz/item/CS_URS_2021_02/781495143"/>
    <hyperlink ref="F595" r:id="rId136" display="https://podminky.urs.cz/item/CS_URS_2021_02/998781103"/>
    <hyperlink ref="F598" r:id="rId137" display="https://podminky.urs.cz/item/CS_URS_2021_02/783317105"/>
    <hyperlink ref="F603" r:id="rId138" display="https://podminky.urs.cz/item/CS_URS_2021_02/784121001"/>
    <hyperlink ref="F608" r:id="rId139" display="https://podminky.urs.cz/item/CS_URS_2021_02/784181121"/>
    <hyperlink ref="F618" r:id="rId140" display="https://podminky.urs.cz/item/CS_URS_2021_02/784221101"/>
    <hyperlink ref="F620" r:id="rId141" display="https://podminky.urs.cz/item/CS_URS_2021_02/784221153"/>
    <hyperlink ref="F628" r:id="rId142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1432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1433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1434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1435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1436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1437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1438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1439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1440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1441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1442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82</v>
      </c>
      <c r="F18" s="281" t="s">
        <v>1443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1444</v>
      </c>
      <c r="F19" s="281" t="s">
        <v>1445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1446</v>
      </c>
      <c r="F20" s="281" t="s">
        <v>1447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1448</v>
      </c>
      <c r="F21" s="281" t="s">
        <v>1449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1450</v>
      </c>
      <c r="F22" s="281" t="s">
        <v>1451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1452</v>
      </c>
      <c r="F23" s="281" t="s">
        <v>1453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1454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1455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1456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1457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1458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1459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1460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1461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1462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123</v>
      </c>
      <c r="F36" s="281"/>
      <c r="G36" s="281" t="s">
        <v>1463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1464</v>
      </c>
      <c r="F37" s="281"/>
      <c r="G37" s="281" t="s">
        <v>1465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56</v>
      </c>
      <c r="F38" s="281"/>
      <c r="G38" s="281" t="s">
        <v>1466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57</v>
      </c>
      <c r="F39" s="281"/>
      <c r="G39" s="281" t="s">
        <v>1467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124</v>
      </c>
      <c r="F40" s="281"/>
      <c r="G40" s="281" t="s">
        <v>1468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125</v>
      </c>
      <c r="F41" s="281"/>
      <c r="G41" s="281" t="s">
        <v>1469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1470</v>
      </c>
      <c r="F42" s="281"/>
      <c r="G42" s="281" t="s">
        <v>1471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1472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1473</v>
      </c>
      <c r="F44" s="281"/>
      <c r="G44" s="281" t="s">
        <v>1474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127</v>
      </c>
      <c r="F45" s="281"/>
      <c r="G45" s="281" t="s">
        <v>1475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1476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1477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1478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1479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1480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1481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1482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1483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1484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1485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1486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1487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1488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1489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1490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1491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1492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1493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1494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1495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1496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1497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1498</v>
      </c>
      <c r="D76" s="299"/>
      <c r="E76" s="299"/>
      <c r="F76" s="299" t="s">
        <v>1499</v>
      </c>
      <c r="G76" s="300"/>
      <c r="H76" s="299" t="s">
        <v>57</v>
      </c>
      <c r="I76" s="299" t="s">
        <v>60</v>
      </c>
      <c r="J76" s="299" t="s">
        <v>1500</v>
      </c>
      <c r="K76" s="298"/>
    </row>
    <row r="77" s="1" customFormat="1" ht="17.25" customHeight="1">
      <c r="B77" s="296"/>
      <c r="C77" s="301" t="s">
        <v>1501</v>
      </c>
      <c r="D77" s="301"/>
      <c r="E77" s="301"/>
      <c r="F77" s="302" t="s">
        <v>1502</v>
      </c>
      <c r="G77" s="303"/>
      <c r="H77" s="301"/>
      <c r="I77" s="301"/>
      <c r="J77" s="301" t="s">
        <v>1503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56</v>
      </c>
      <c r="D79" s="306"/>
      <c r="E79" s="306"/>
      <c r="F79" s="307" t="s">
        <v>1504</v>
      </c>
      <c r="G79" s="308"/>
      <c r="H79" s="284" t="s">
        <v>1505</v>
      </c>
      <c r="I79" s="284" t="s">
        <v>1506</v>
      </c>
      <c r="J79" s="284">
        <v>20</v>
      </c>
      <c r="K79" s="298"/>
    </row>
    <row r="80" s="1" customFormat="1" ht="15" customHeight="1">
      <c r="B80" s="296"/>
      <c r="C80" s="284" t="s">
        <v>1507</v>
      </c>
      <c r="D80" s="284"/>
      <c r="E80" s="284"/>
      <c r="F80" s="307" t="s">
        <v>1504</v>
      </c>
      <c r="G80" s="308"/>
      <c r="H80" s="284" t="s">
        <v>1508</v>
      </c>
      <c r="I80" s="284" t="s">
        <v>1506</v>
      </c>
      <c r="J80" s="284">
        <v>120</v>
      </c>
      <c r="K80" s="298"/>
    </row>
    <row r="81" s="1" customFormat="1" ht="15" customHeight="1">
      <c r="B81" s="309"/>
      <c r="C81" s="284" t="s">
        <v>1509</v>
      </c>
      <c r="D81" s="284"/>
      <c r="E81" s="284"/>
      <c r="F81" s="307" t="s">
        <v>1510</v>
      </c>
      <c r="G81" s="308"/>
      <c r="H81" s="284" t="s">
        <v>1511</v>
      </c>
      <c r="I81" s="284" t="s">
        <v>1506</v>
      </c>
      <c r="J81" s="284">
        <v>50</v>
      </c>
      <c r="K81" s="298"/>
    </row>
    <row r="82" s="1" customFormat="1" ht="15" customHeight="1">
      <c r="B82" s="309"/>
      <c r="C82" s="284" t="s">
        <v>1512</v>
      </c>
      <c r="D82" s="284"/>
      <c r="E82" s="284"/>
      <c r="F82" s="307" t="s">
        <v>1504</v>
      </c>
      <c r="G82" s="308"/>
      <c r="H82" s="284" t="s">
        <v>1513</v>
      </c>
      <c r="I82" s="284" t="s">
        <v>1514</v>
      </c>
      <c r="J82" s="284"/>
      <c r="K82" s="298"/>
    </row>
    <row r="83" s="1" customFormat="1" ht="15" customHeight="1">
      <c r="B83" s="309"/>
      <c r="C83" s="310" t="s">
        <v>1515</v>
      </c>
      <c r="D83" s="310"/>
      <c r="E83" s="310"/>
      <c r="F83" s="311" t="s">
        <v>1510</v>
      </c>
      <c r="G83" s="310"/>
      <c r="H83" s="310" t="s">
        <v>1516</v>
      </c>
      <c r="I83" s="310" t="s">
        <v>1506</v>
      </c>
      <c r="J83" s="310">
        <v>15</v>
      </c>
      <c r="K83" s="298"/>
    </row>
    <row r="84" s="1" customFormat="1" ht="15" customHeight="1">
      <c r="B84" s="309"/>
      <c r="C84" s="310" t="s">
        <v>1517</v>
      </c>
      <c r="D84" s="310"/>
      <c r="E84" s="310"/>
      <c r="F84" s="311" t="s">
        <v>1510</v>
      </c>
      <c r="G84" s="310"/>
      <c r="H84" s="310" t="s">
        <v>1518</v>
      </c>
      <c r="I84" s="310" t="s">
        <v>1506</v>
      </c>
      <c r="J84" s="310">
        <v>15</v>
      </c>
      <c r="K84" s="298"/>
    </row>
    <row r="85" s="1" customFormat="1" ht="15" customHeight="1">
      <c r="B85" s="309"/>
      <c r="C85" s="310" t="s">
        <v>1519</v>
      </c>
      <c r="D85" s="310"/>
      <c r="E85" s="310"/>
      <c r="F85" s="311" t="s">
        <v>1510</v>
      </c>
      <c r="G85" s="310"/>
      <c r="H85" s="310" t="s">
        <v>1520</v>
      </c>
      <c r="I85" s="310" t="s">
        <v>1506</v>
      </c>
      <c r="J85" s="310">
        <v>20</v>
      </c>
      <c r="K85" s="298"/>
    </row>
    <row r="86" s="1" customFormat="1" ht="15" customHeight="1">
      <c r="B86" s="309"/>
      <c r="C86" s="310" t="s">
        <v>1521</v>
      </c>
      <c r="D86" s="310"/>
      <c r="E86" s="310"/>
      <c r="F86" s="311" t="s">
        <v>1510</v>
      </c>
      <c r="G86" s="310"/>
      <c r="H86" s="310" t="s">
        <v>1522</v>
      </c>
      <c r="I86" s="310" t="s">
        <v>1506</v>
      </c>
      <c r="J86" s="310">
        <v>20</v>
      </c>
      <c r="K86" s="298"/>
    </row>
    <row r="87" s="1" customFormat="1" ht="15" customHeight="1">
      <c r="B87" s="309"/>
      <c r="C87" s="284" t="s">
        <v>1523</v>
      </c>
      <c r="D87" s="284"/>
      <c r="E87" s="284"/>
      <c r="F87" s="307" t="s">
        <v>1510</v>
      </c>
      <c r="G87" s="308"/>
      <c r="H87" s="284" t="s">
        <v>1524</v>
      </c>
      <c r="I87" s="284" t="s">
        <v>1506</v>
      </c>
      <c r="J87" s="284">
        <v>50</v>
      </c>
      <c r="K87" s="298"/>
    </row>
    <row r="88" s="1" customFormat="1" ht="15" customHeight="1">
      <c r="B88" s="309"/>
      <c r="C88" s="284" t="s">
        <v>1525</v>
      </c>
      <c r="D88" s="284"/>
      <c r="E88" s="284"/>
      <c r="F88" s="307" t="s">
        <v>1510</v>
      </c>
      <c r="G88" s="308"/>
      <c r="H88" s="284" t="s">
        <v>1526</v>
      </c>
      <c r="I88" s="284" t="s">
        <v>1506</v>
      </c>
      <c r="J88" s="284">
        <v>20</v>
      </c>
      <c r="K88" s="298"/>
    </row>
    <row r="89" s="1" customFormat="1" ht="15" customHeight="1">
      <c r="B89" s="309"/>
      <c r="C89" s="284" t="s">
        <v>1527</v>
      </c>
      <c r="D89" s="284"/>
      <c r="E89" s="284"/>
      <c r="F89" s="307" t="s">
        <v>1510</v>
      </c>
      <c r="G89" s="308"/>
      <c r="H89" s="284" t="s">
        <v>1528</v>
      </c>
      <c r="I89" s="284" t="s">
        <v>1506</v>
      </c>
      <c r="J89" s="284">
        <v>20</v>
      </c>
      <c r="K89" s="298"/>
    </row>
    <row r="90" s="1" customFormat="1" ht="15" customHeight="1">
      <c r="B90" s="309"/>
      <c r="C90" s="284" t="s">
        <v>1529</v>
      </c>
      <c r="D90" s="284"/>
      <c r="E90" s="284"/>
      <c r="F90" s="307" t="s">
        <v>1510</v>
      </c>
      <c r="G90" s="308"/>
      <c r="H90" s="284" t="s">
        <v>1530</v>
      </c>
      <c r="I90" s="284" t="s">
        <v>1506</v>
      </c>
      <c r="J90" s="284">
        <v>50</v>
      </c>
      <c r="K90" s="298"/>
    </row>
    <row r="91" s="1" customFormat="1" ht="15" customHeight="1">
      <c r="B91" s="309"/>
      <c r="C91" s="284" t="s">
        <v>1531</v>
      </c>
      <c r="D91" s="284"/>
      <c r="E91" s="284"/>
      <c r="F91" s="307" t="s">
        <v>1510</v>
      </c>
      <c r="G91" s="308"/>
      <c r="H91" s="284" t="s">
        <v>1531</v>
      </c>
      <c r="I91" s="284" t="s">
        <v>1506</v>
      </c>
      <c r="J91" s="284">
        <v>50</v>
      </c>
      <c r="K91" s="298"/>
    </row>
    <row r="92" s="1" customFormat="1" ht="15" customHeight="1">
      <c r="B92" s="309"/>
      <c r="C92" s="284" t="s">
        <v>1532</v>
      </c>
      <c r="D92" s="284"/>
      <c r="E92" s="284"/>
      <c r="F92" s="307" t="s">
        <v>1510</v>
      </c>
      <c r="G92" s="308"/>
      <c r="H92" s="284" t="s">
        <v>1533</v>
      </c>
      <c r="I92" s="284" t="s">
        <v>1506</v>
      </c>
      <c r="J92" s="284">
        <v>255</v>
      </c>
      <c r="K92" s="298"/>
    </row>
    <row r="93" s="1" customFormat="1" ht="15" customHeight="1">
      <c r="B93" s="309"/>
      <c r="C93" s="284" t="s">
        <v>1534</v>
      </c>
      <c r="D93" s="284"/>
      <c r="E93" s="284"/>
      <c r="F93" s="307" t="s">
        <v>1504</v>
      </c>
      <c r="G93" s="308"/>
      <c r="H93" s="284" t="s">
        <v>1535</v>
      </c>
      <c r="I93" s="284" t="s">
        <v>1536</v>
      </c>
      <c r="J93" s="284"/>
      <c r="K93" s="298"/>
    </row>
    <row r="94" s="1" customFormat="1" ht="15" customHeight="1">
      <c r="B94" s="309"/>
      <c r="C94" s="284" t="s">
        <v>1537</v>
      </c>
      <c r="D94" s="284"/>
      <c r="E94" s="284"/>
      <c r="F94" s="307" t="s">
        <v>1504</v>
      </c>
      <c r="G94" s="308"/>
      <c r="H94" s="284" t="s">
        <v>1538</v>
      </c>
      <c r="I94" s="284" t="s">
        <v>1539</v>
      </c>
      <c r="J94" s="284"/>
      <c r="K94" s="298"/>
    </row>
    <row r="95" s="1" customFormat="1" ht="15" customHeight="1">
      <c r="B95" s="309"/>
      <c r="C95" s="284" t="s">
        <v>1540</v>
      </c>
      <c r="D95" s="284"/>
      <c r="E95" s="284"/>
      <c r="F95" s="307" t="s">
        <v>1504</v>
      </c>
      <c r="G95" s="308"/>
      <c r="H95" s="284" t="s">
        <v>1540</v>
      </c>
      <c r="I95" s="284" t="s">
        <v>1539</v>
      </c>
      <c r="J95" s="284"/>
      <c r="K95" s="298"/>
    </row>
    <row r="96" s="1" customFormat="1" ht="15" customHeight="1">
      <c r="B96" s="309"/>
      <c r="C96" s="284" t="s">
        <v>41</v>
      </c>
      <c r="D96" s="284"/>
      <c r="E96" s="284"/>
      <c r="F96" s="307" t="s">
        <v>1504</v>
      </c>
      <c r="G96" s="308"/>
      <c r="H96" s="284" t="s">
        <v>1541</v>
      </c>
      <c r="I96" s="284" t="s">
        <v>1539</v>
      </c>
      <c r="J96" s="284"/>
      <c r="K96" s="298"/>
    </row>
    <row r="97" s="1" customFormat="1" ht="15" customHeight="1">
      <c r="B97" s="309"/>
      <c r="C97" s="284" t="s">
        <v>51</v>
      </c>
      <c r="D97" s="284"/>
      <c r="E97" s="284"/>
      <c r="F97" s="307" t="s">
        <v>1504</v>
      </c>
      <c r="G97" s="308"/>
      <c r="H97" s="284" t="s">
        <v>1542</v>
      </c>
      <c r="I97" s="284" t="s">
        <v>1539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1543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1498</v>
      </c>
      <c r="D103" s="299"/>
      <c r="E103" s="299"/>
      <c r="F103" s="299" t="s">
        <v>1499</v>
      </c>
      <c r="G103" s="300"/>
      <c r="H103" s="299" t="s">
        <v>57</v>
      </c>
      <c r="I103" s="299" t="s">
        <v>60</v>
      </c>
      <c r="J103" s="299" t="s">
        <v>1500</v>
      </c>
      <c r="K103" s="298"/>
    </row>
    <row r="104" s="1" customFormat="1" ht="17.25" customHeight="1">
      <c r="B104" s="296"/>
      <c r="C104" s="301" t="s">
        <v>1501</v>
      </c>
      <c r="D104" s="301"/>
      <c r="E104" s="301"/>
      <c r="F104" s="302" t="s">
        <v>1502</v>
      </c>
      <c r="G104" s="303"/>
      <c r="H104" s="301"/>
      <c r="I104" s="301"/>
      <c r="J104" s="301" t="s">
        <v>1503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56</v>
      </c>
      <c r="D106" s="306"/>
      <c r="E106" s="306"/>
      <c r="F106" s="307" t="s">
        <v>1504</v>
      </c>
      <c r="G106" s="284"/>
      <c r="H106" s="284" t="s">
        <v>1544</v>
      </c>
      <c r="I106" s="284" t="s">
        <v>1506</v>
      </c>
      <c r="J106" s="284">
        <v>20</v>
      </c>
      <c r="K106" s="298"/>
    </row>
    <row r="107" s="1" customFormat="1" ht="15" customHeight="1">
      <c r="B107" s="296"/>
      <c r="C107" s="284" t="s">
        <v>1507</v>
      </c>
      <c r="D107" s="284"/>
      <c r="E107" s="284"/>
      <c r="F107" s="307" t="s">
        <v>1504</v>
      </c>
      <c r="G107" s="284"/>
      <c r="H107" s="284" t="s">
        <v>1544</v>
      </c>
      <c r="I107" s="284" t="s">
        <v>1506</v>
      </c>
      <c r="J107" s="284">
        <v>120</v>
      </c>
      <c r="K107" s="298"/>
    </row>
    <row r="108" s="1" customFormat="1" ht="15" customHeight="1">
      <c r="B108" s="309"/>
      <c r="C108" s="284" t="s">
        <v>1509</v>
      </c>
      <c r="D108" s="284"/>
      <c r="E108" s="284"/>
      <c r="F108" s="307" t="s">
        <v>1510</v>
      </c>
      <c r="G108" s="284"/>
      <c r="H108" s="284" t="s">
        <v>1544</v>
      </c>
      <c r="I108" s="284" t="s">
        <v>1506</v>
      </c>
      <c r="J108" s="284">
        <v>50</v>
      </c>
      <c r="K108" s="298"/>
    </row>
    <row r="109" s="1" customFormat="1" ht="15" customHeight="1">
      <c r="B109" s="309"/>
      <c r="C109" s="284" t="s">
        <v>1512</v>
      </c>
      <c r="D109" s="284"/>
      <c r="E109" s="284"/>
      <c r="F109" s="307" t="s">
        <v>1504</v>
      </c>
      <c r="G109" s="284"/>
      <c r="H109" s="284" t="s">
        <v>1544</v>
      </c>
      <c r="I109" s="284" t="s">
        <v>1514</v>
      </c>
      <c r="J109" s="284"/>
      <c r="K109" s="298"/>
    </row>
    <row r="110" s="1" customFormat="1" ht="15" customHeight="1">
      <c r="B110" s="309"/>
      <c r="C110" s="284" t="s">
        <v>1523</v>
      </c>
      <c r="D110" s="284"/>
      <c r="E110" s="284"/>
      <c r="F110" s="307" t="s">
        <v>1510</v>
      </c>
      <c r="G110" s="284"/>
      <c r="H110" s="284" t="s">
        <v>1544</v>
      </c>
      <c r="I110" s="284" t="s">
        <v>1506</v>
      </c>
      <c r="J110" s="284">
        <v>50</v>
      </c>
      <c r="K110" s="298"/>
    </row>
    <row r="111" s="1" customFormat="1" ht="15" customHeight="1">
      <c r="B111" s="309"/>
      <c r="C111" s="284" t="s">
        <v>1531</v>
      </c>
      <c r="D111" s="284"/>
      <c r="E111" s="284"/>
      <c r="F111" s="307" t="s">
        <v>1510</v>
      </c>
      <c r="G111" s="284"/>
      <c r="H111" s="284" t="s">
        <v>1544</v>
      </c>
      <c r="I111" s="284" t="s">
        <v>1506</v>
      </c>
      <c r="J111" s="284">
        <v>50</v>
      </c>
      <c r="K111" s="298"/>
    </row>
    <row r="112" s="1" customFormat="1" ht="15" customHeight="1">
      <c r="B112" s="309"/>
      <c r="C112" s="284" t="s">
        <v>1529</v>
      </c>
      <c r="D112" s="284"/>
      <c r="E112" s="284"/>
      <c r="F112" s="307" t="s">
        <v>1510</v>
      </c>
      <c r="G112" s="284"/>
      <c r="H112" s="284" t="s">
        <v>1544</v>
      </c>
      <c r="I112" s="284" t="s">
        <v>1506</v>
      </c>
      <c r="J112" s="284">
        <v>50</v>
      </c>
      <c r="K112" s="298"/>
    </row>
    <row r="113" s="1" customFormat="1" ht="15" customHeight="1">
      <c r="B113" s="309"/>
      <c r="C113" s="284" t="s">
        <v>56</v>
      </c>
      <c r="D113" s="284"/>
      <c r="E113" s="284"/>
      <c r="F113" s="307" t="s">
        <v>1504</v>
      </c>
      <c r="G113" s="284"/>
      <c r="H113" s="284" t="s">
        <v>1545</v>
      </c>
      <c r="I113" s="284" t="s">
        <v>1506</v>
      </c>
      <c r="J113" s="284">
        <v>20</v>
      </c>
      <c r="K113" s="298"/>
    </row>
    <row r="114" s="1" customFormat="1" ht="15" customHeight="1">
      <c r="B114" s="309"/>
      <c r="C114" s="284" t="s">
        <v>1546</v>
      </c>
      <c r="D114" s="284"/>
      <c r="E114" s="284"/>
      <c r="F114" s="307" t="s">
        <v>1504</v>
      </c>
      <c r="G114" s="284"/>
      <c r="H114" s="284" t="s">
        <v>1547</v>
      </c>
      <c r="I114" s="284" t="s">
        <v>1506</v>
      </c>
      <c r="J114" s="284">
        <v>120</v>
      </c>
      <c r="K114" s="298"/>
    </row>
    <row r="115" s="1" customFormat="1" ht="15" customHeight="1">
      <c r="B115" s="309"/>
      <c r="C115" s="284" t="s">
        <v>41</v>
      </c>
      <c r="D115" s="284"/>
      <c r="E115" s="284"/>
      <c r="F115" s="307" t="s">
        <v>1504</v>
      </c>
      <c r="G115" s="284"/>
      <c r="H115" s="284" t="s">
        <v>1548</v>
      </c>
      <c r="I115" s="284" t="s">
        <v>1539</v>
      </c>
      <c r="J115" s="284"/>
      <c r="K115" s="298"/>
    </row>
    <row r="116" s="1" customFormat="1" ht="15" customHeight="1">
      <c r="B116" s="309"/>
      <c r="C116" s="284" t="s">
        <v>51</v>
      </c>
      <c r="D116" s="284"/>
      <c r="E116" s="284"/>
      <c r="F116" s="307" t="s">
        <v>1504</v>
      </c>
      <c r="G116" s="284"/>
      <c r="H116" s="284" t="s">
        <v>1549</v>
      </c>
      <c r="I116" s="284" t="s">
        <v>1539</v>
      </c>
      <c r="J116" s="284"/>
      <c r="K116" s="298"/>
    </row>
    <row r="117" s="1" customFormat="1" ht="15" customHeight="1">
      <c r="B117" s="309"/>
      <c r="C117" s="284" t="s">
        <v>60</v>
      </c>
      <c r="D117" s="284"/>
      <c r="E117" s="284"/>
      <c r="F117" s="307" t="s">
        <v>1504</v>
      </c>
      <c r="G117" s="284"/>
      <c r="H117" s="284" t="s">
        <v>1550</v>
      </c>
      <c r="I117" s="284" t="s">
        <v>1551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1552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1498</v>
      </c>
      <c r="D123" s="299"/>
      <c r="E123" s="299"/>
      <c r="F123" s="299" t="s">
        <v>1499</v>
      </c>
      <c r="G123" s="300"/>
      <c r="H123" s="299" t="s">
        <v>57</v>
      </c>
      <c r="I123" s="299" t="s">
        <v>60</v>
      </c>
      <c r="J123" s="299" t="s">
        <v>1500</v>
      </c>
      <c r="K123" s="328"/>
    </row>
    <row r="124" s="1" customFormat="1" ht="17.25" customHeight="1">
      <c r="B124" s="327"/>
      <c r="C124" s="301" t="s">
        <v>1501</v>
      </c>
      <c r="D124" s="301"/>
      <c r="E124" s="301"/>
      <c r="F124" s="302" t="s">
        <v>1502</v>
      </c>
      <c r="G124" s="303"/>
      <c r="H124" s="301"/>
      <c r="I124" s="301"/>
      <c r="J124" s="301" t="s">
        <v>1503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1507</v>
      </c>
      <c r="D126" s="306"/>
      <c r="E126" s="306"/>
      <c r="F126" s="307" t="s">
        <v>1504</v>
      </c>
      <c r="G126" s="284"/>
      <c r="H126" s="284" t="s">
        <v>1544</v>
      </c>
      <c r="I126" s="284" t="s">
        <v>1506</v>
      </c>
      <c r="J126" s="284">
        <v>120</v>
      </c>
      <c r="K126" s="332"/>
    </row>
    <row r="127" s="1" customFormat="1" ht="15" customHeight="1">
      <c r="B127" s="329"/>
      <c r="C127" s="284" t="s">
        <v>1553</v>
      </c>
      <c r="D127" s="284"/>
      <c r="E127" s="284"/>
      <c r="F127" s="307" t="s">
        <v>1504</v>
      </c>
      <c r="G127" s="284"/>
      <c r="H127" s="284" t="s">
        <v>1554</v>
      </c>
      <c r="I127" s="284" t="s">
        <v>1506</v>
      </c>
      <c r="J127" s="284" t="s">
        <v>1555</v>
      </c>
      <c r="K127" s="332"/>
    </row>
    <row r="128" s="1" customFormat="1" ht="15" customHeight="1">
      <c r="B128" s="329"/>
      <c r="C128" s="284" t="s">
        <v>1452</v>
      </c>
      <c r="D128" s="284"/>
      <c r="E128" s="284"/>
      <c r="F128" s="307" t="s">
        <v>1504</v>
      </c>
      <c r="G128" s="284"/>
      <c r="H128" s="284" t="s">
        <v>1556</v>
      </c>
      <c r="I128" s="284" t="s">
        <v>1506</v>
      </c>
      <c r="J128" s="284" t="s">
        <v>1555</v>
      </c>
      <c r="K128" s="332"/>
    </row>
    <row r="129" s="1" customFormat="1" ht="15" customHeight="1">
      <c r="B129" s="329"/>
      <c r="C129" s="284" t="s">
        <v>1515</v>
      </c>
      <c r="D129" s="284"/>
      <c r="E129" s="284"/>
      <c r="F129" s="307" t="s">
        <v>1510</v>
      </c>
      <c r="G129" s="284"/>
      <c r="H129" s="284" t="s">
        <v>1516</v>
      </c>
      <c r="I129" s="284" t="s">
        <v>1506</v>
      </c>
      <c r="J129" s="284">
        <v>15</v>
      </c>
      <c r="K129" s="332"/>
    </row>
    <row r="130" s="1" customFormat="1" ht="15" customHeight="1">
      <c r="B130" s="329"/>
      <c r="C130" s="310" t="s">
        <v>1517</v>
      </c>
      <c r="D130" s="310"/>
      <c r="E130" s="310"/>
      <c r="F130" s="311" t="s">
        <v>1510</v>
      </c>
      <c r="G130" s="310"/>
      <c r="H130" s="310" t="s">
        <v>1518</v>
      </c>
      <c r="I130" s="310" t="s">
        <v>1506</v>
      </c>
      <c r="J130" s="310">
        <v>15</v>
      </c>
      <c r="K130" s="332"/>
    </row>
    <row r="131" s="1" customFormat="1" ht="15" customHeight="1">
      <c r="B131" s="329"/>
      <c r="C131" s="310" t="s">
        <v>1519</v>
      </c>
      <c r="D131" s="310"/>
      <c r="E131" s="310"/>
      <c r="F131" s="311" t="s">
        <v>1510</v>
      </c>
      <c r="G131" s="310"/>
      <c r="H131" s="310" t="s">
        <v>1520</v>
      </c>
      <c r="I131" s="310" t="s">
        <v>1506</v>
      </c>
      <c r="J131" s="310">
        <v>20</v>
      </c>
      <c r="K131" s="332"/>
    </row>
    <row r="132" s="1" customFormat="1" ht="15" customHeight="1">
      <c r="B132" s="329"/>
      <c r="C132" s="310" t="s">
        <v>1521</v>
      </c>
      <c r="D132" s="310"/>
      <c r="E132" s="310"/>
      <c r="F132" s="311" t="s">
        <v>1510</v>
      </c>
      <c r="G132" s="310"/>
      <c r="H132" s="310" t="s">
        <v>1522</v>
      </c>
      <c r="I132" s="310" t="s">
        <v>1506</v>
      </c>
      <c r="J132" s="310">
        <v>20</v>
      </c>
      <c r="K132" s="332"/>
    </row>
    <row r="133" s="1" customFormat="1" ht="15" customHeight="1">
      <c r="B133" s="329"/>
      <c r="C133" s="284" t="s">
        <v>1509</v>
      </c>
      <c r="D133" s="284"/>
      <c r="E133" s="284"/>
      <c r="F133" s="307" t="s">
        <v>1510</v>
      </c>
      <c r="G133" s="284"/>
      <c r="H133" s="284" t="s">
        <v>1544</v>
      </c>
      <c r="I133" s="284" t="s">
        <v>1506</v>
      </c>
      <c r="J133" s="284">
        <v>50</v>
      </c>
      <c r="K133" s="332"/>
    </row>
    <row r="134" s="1" customFormat="1" ht="15" customHeight="1">
      <c r="B134" s="329"/>
      <c r="C134" s="284" t="s">
        <v>1523</v>
      </c>
      <c r="D134" s="284"/>
      <c r="E134" s="284"/>
      <c r="F134" s="307" t="s">
        <v>1510</v>
      </c>
      <c r="G134" s="284"/>
      <c r="H134" s="284" t="s">
        <v>1544</v>
      </c>
      <c r="I134" s="284" t="s">
        <v>1506</v>
      </c>
      <c r="J134" s="284">
        <v>50</v>
      </c>
      <c r="K134" s="332"/>
    </row>
    <row r="135" s="1" customFormat="1" ht="15" customHeight="1">
      <c r="B135" s="329"/>
      <c r="C135" s="284" t="s">
        <v>1529</v>
      </c>
      <c r="D135" s="284"/>
      <c r="E135" s="284"/>
      <c r="F135" s="307" t="s">
        <v>1510</v>
      </c>
      <c r="G135" s="284"/>
      <c r="H135" s="284" t="s">
        <v>1544</v>
      </c>
      <c r="I135" s="284" t="s">
        <v>1506</v>
      </c>
      <c r="J135" s="284">
        <v>50</v>
      </c>
      <c r="K135" s="332"/>
    </row>
    <row r="136" s="1" customFormat="1" ht="15" customHeight="1">
      <c r="B136" s="329"/>
      <c r="C136" s="284" t="s">
        <v>1531</v>
      </c>
      <c r="D136" s="284"/>
      <c r="E136" s="284"/>
      <c r="F136" s="307" t="s">
        <v>1510</v>
      </c>
      <c r="G136" s="284"/>
      <c r="H136" s="284" t="s">
        <v>1544</v>
      </c>
      <c r="I136" s="284" t="s">
        <v>1506</v>
      </c>
      <c r="J136" s="284">
        <v>50</v>
      </c>
      <c r="K136" s="332"/>
    </row>
    <row r="137" s="1" customFormat="1" ht="15" customHeight="1">
      <c r="B137" s="329"/>
      <c r="C137" s="284" t="s">
        <v>1532</v>
      </c>
      <c r="D137" s="284"/>
      <c r="E137" s="284"/>
      <c r="F137" s="307" t="s">
        <v>1510</v>
      </c>
      <c r="G137" s="284"/>
      <c r="H137" s="284" t="s">
        <v>1557</v>
      </c>
      <c r="I137" s="284" t="s">
        <v>1506</v>
      </c>
      <c r="J137" s="284">
        <v>255</v>
      </c>
      <c r="K137" s="332"/>
    </row>
    <row r="138" s="1" customFormat="1" ht="15" customHeight="1">
      <c r="B138" s="329"/>
      <c r="C138" s="284" t="s">
        <v>1534</v>
      </c>
      <c r="D138" s="284"/>
      <c r="E138" s="284"/>
      <c r="F138" s="307" t="s">
        <v>1504</v>
      </c>
      <c r="G138" s="284"/>
      <c r="H138" s="284" t="s">
        <v>1558</v>
      </c>
      <c r="I138" s="284" t="s">
        <v>1536</v>
      </c>
      <c r="J138" s="284"/>
      <c r="K138" s="332"/>
    </row>
    <row r="139" s="1" customFormat="1" ht="15" customHeight="1">
      <c r="B139" s="329"/>
      <c r="C139" s="284" t="s">
        <v>1537</v>
      </c>
      <c r="D139" s="284"/>
      <c r="E139" s="284"/>
      <c r="F139" s="307" t="s">
        <v>1504</v>
      </c>
      <c r="G139" s="284"/>
      <c r="H139" s="284" t="s">
        <v>1559</v>
      </c>
      <c r="I139" s="284" t="s">
        <v>1539</v>
      </c>
      <c r="J139" s="284"/>
      <c r="K139" s="332"/>
    </row>
    <row r="140" s="1" customFormat="1" ht="15" customHeight="1">
      <c r="B140" s="329"/>
      <c r="C140" s="284" t="s">
        <v>1540</v>
      </c>
      <c r="D140" s="284"/>
      <c r="E140" s="284"/>
      <c r="F140" s="307" t="s">
        <v>1504</v>
      </c>
      <c r="G140" s="284"/>
      <c r="H140" s="284" t="s">
        <v>1540</v>
      </c>
      <c r="I140" s="284" t="s">
        <v>1539</v>
      </c>
      <c r="J140" s="284"/>
      <c r="K140" s="332"/>
    </row>
    <row r="141" s="1" customFormat="1" ht="15" customHeight="1">
      <c r="B141" s="329"/>
      <c r="C141" s="284" t="s">
        <v>41</v>
      </c>
      <c r="D141" s="284"/>
      <c r="E141" s="284"/>
      <c r="F141" s="307" t="s">
        <v>1504</v>
      </c>
      <c r="G141" s="284"/>
      <c r="H141" s="284" t="s">
        <v>1560</v>
      </c>
      <c r="I141" s="284" t="s">
        <v>1539</v>
      </c>
      <c r="J141" s="284"/>
      <c r="K141" s="332"/>
    </row>
    <row r="142" s="1" customFormat="1" ht="15" customHeight="1">
      <c r="B142" s="329"/>
      <c r="C142" s="284" t="s">
        <v>1561</v>
      </c>
      <c r="D142" s="284"/>
      <c r="E142" s="284"/>
      <c r="F142" s="307" t="s">
        <v>1504</v>
      </c>
      <c r="G142" s="284"/>
      <c r="H142" s="284" t="s">
        <v>1562</v>
      </c>
      <c r="I142" s="284" t="s">
        <v>1539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1563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1498</v>
      </c>
      <c r="D148" s="299"/>
      <c r="E148" s="299"/>
      <c r="F148" s="299" t="s">
        <v>1499</v>
      </c>
      <c r="G148" s="300"/>
      <c r="H148" s="299" t="s">
        <v>57</v>
      </c>
      <c r="I148" s="299" t="s">
        <v>60</v>
      </c>
      <c r="J148" s="299" t="s">
        <v>1500</v>
      </c>
      <c r="K148" s="298"/>
    </row>
    <row r="149" s="1" customFormat="1" ht="17.25" customHeight="1">
      <c r="B149" s="296"/>
      <c r="C149" s="301" t="s">
        <v>1501</v>
      </c>
      <c r="D149" s="301"/>
      <c r="E149" s="301"/>
      <c r="F149" s="302" t="s">
        <v>1502</v>
      </c>
      <c r="G149" s="303"/>
      <c r="H149" s="301"/>
      <c r="I149" s="301"/>
      <c r="J149" s="301" t="s">
        <v>1503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1507</v>
      </c>
      <c r="D151" s="284"/>
      <c r="E151" s="284"/>
      <c r="F151" s="337" t="s">
        <v>1504</v>
      </c>
      <c r="G151" s="284"/>
      <c r="H151" s="336" t="s">
        <v>1544</v>
      </c>
      <c r="I151" s="336" t="s">
        <v>1506</v>
      </c>
      <c r="J151" s="336">
        <v>120</v>
      </c>
      <c r="K151" s="332"/>
    </row>
    <row r="152" s="1" customFormat="1" ht="15" customHeight="1">
      <c r="B152" s="309"/>
      <c r="C152" s="336" t="s">
        <v>1553</v>
      </c>
      <c r="D152" s="284"/>
      <c r="E152" s="284"/>
      <c r="F152" s="337" t="s">
        <v>1504</v>
      </c>
      <c r="G152" s="284"/>
      <c r="H152" s="336" t="s">
        <v>1564</v>
      </c>
      <c r="I152" s="336" t="s">
        <v>1506</v>
      </c>
      <c r="J152" s="336" t="s">
        <v>1555</v>
      </c>
      <c r="K152" s="332"/>
    </row>
    <row r="153" s="1" customFormat="1" ht="15" customHeight="1">
      <c r="B153" s="309"/>
      <c r="C153" s="336" t="s">
        <v>1452</v>
      </c>
      <c r="D153" s="284"/>
      <c r="E153" s="284"/>
      <c r="F153" s="337" t="s">
        <v>1504</v>
      </c>
      <c r="G153" s="284"/>
      <c r="H153" s="336" t="s">
        <v>1565</v>
      </c>
      <c r="I153" s="336" t="s">
        <v>1506</v>
      </c>
      <c r="J153" s="336" t="s">
        <v>1555</v>
      </c>
      <c r="K153" s="332"/>
    </row>
    <row r="154" s="1" customFormat="1" ht="15" customHeight="1">
      <c r="B154" s="309"/>
      <c r="C154" s="336" t="s">
        <v>1509</v>
      </c>
      <c r="D154" s="284"/>
      <c r="E154" s="284"/>
      <c r="F154" s="337" t="s">
        <v>1510</v>
      </c>
      <c r="G154" s="284"/>
      <c r="H154" s="336" t="s">
        <v>1544</v>
      </c>
      <c r="I154" s="336" t="s">
        <v>1506</v>
      </c>
      <c r="J154" s="336">
        <v>50</v>
      </c>
      <c r="K154" s="332"/>
    </row>
    <row r="155" s="1" customFormat="1" ht="15" customHeight="1">
      <c r="B155" s="309"/>
      <c r="C155" s="336" t="s">
        <v>1512</v>
      </c>
      <c r="D155" s="284"/>
      <c r="E155" s="284"/>
      <c r="F155" s="337" t="s">
        <v>1504</v>
      </c>
      <c r="G155" s="284"/>
      <c r="H155" s="336" t="s">
        <v>1544</v>
      </c>
      <c r="I155" s="336" t="s">
        <v>1514</v>
      </c>
      <c r="J155" s="336"/>
      <c r="K155" s="332"/>
    </row>
    <row r="156" s="1" customFormat="1" ht="15" customHeight="1">
      <c r="B156" s="309"/>
      <c r="C156" s="336" t="s">
        <v>1523</v>
      </c>
      <c r="D156" s="284"/>
      <c r="E156" s="284"/>
      <c r="F156" s="337" t="s">
        <v>1510</v>
      </c>
      <c r="G156" s="284"/>
      <c r="H156" s="336" t="s">
        <v>1544</v>
      </c>
      <c r="I156" s="336" t="s">
        <v>1506</v>
      </c>
      <c r="J156" s="336">
        <v>50</v>
      </c>
      <c r="K156" s="332"/>
    </row>
    <row r="157" s="1" customFormat="1" ht="15" customHeight="1">
      <c r="B157" s="309"/>
      <c r="C157" s="336" t="s">
        <v>1531</v>
      </c>
      <c r="D157" s="284"/>
      <c r="E157" s="284"/>
      <c r="F157" s="337" t="s">
        <v>1510</v>
      </c>
      <c r="G157" s="284"/>
      <c r="H157" s="336" t="s">
        <v>1544</v>
      </c>
      <c r="I157" s="336" t="s">
        <v>1506</v>
      </c>
      <c r="J157" s="336">
        <v>50</v>
      </c>
      <c r="K157" s="332"/>
    </row>
    <row r="158" s="1" customFormat="1" ht="15" customHeight="1">
      <c r="B158" s="309"/>
      <c r="C158" s="336" t="s">
        <v>1529</v>
      </c>
      <c r="D158" s="284"/>
      <c r="E158" s="284"/>
      <c r="F158" s="337" t="s">
        <v>1510</v>
      </c>
      <c r="G158" s="284"/>
      <c r="H158" s="336" t="s">
        <v>1544</v>
      </c>
      <c r="I158" s="336" t="s">
        <v>1506</v>
      </c>
      <c r="J158" s="336">
        <v>50</v>
      </c>
      <c r="K158" s="332"/>
    </row>
    <row r="159" s="1" customFormat="1" ht="15" customHeight="1">
      <c r="B159" s="309"/>
      <c r="C159" s="336" t="s">
        <v>92</v>
      </c>
      <c r="D159" s="284"/>
      <c r="E159" s="284"/>
      <c r="F159" s="337" t="s">
        <v>1504</v>
      </c>
      <c r="G159" s="284"/>
      <c r="H159" s="336" t="s">
        <v>1566</v>
      </c>
      <c r="I159" s="336" t="s">
        <v>1506</v>
      </c>
      <c r="J159" s="336" t="s">
        <v>1567</v>
      </c>
      <c r="K159" s="332"/>
    </row>
    <row r="160" s="1" customFormat="1" ht="15" customHeight="1">
      <c r="B160" s="309"/>
      <c r="C160" s="336" t="s">
        <v>1568</v>
      </c>
      <c r="D160" s="284"/>
      <c r="E160" s="284"/>
      <c r="F160" s="337" t="s">
        <v>1504</v>
      </c>
      <c r="G160" s="284"/>
      <c r="H160" s="336" t="s">
        <v>1569</v>
      </c>
      <c r="I160" s="336" t="s">
        <v>1539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1570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1498</v>
      </c>
      <c r="D166" s="299"/>
      <c r="E166" s="299"/>
      <c r="F166" s="299" t="s">
        <v>1499</v>
      </c>
      <c r="G166" s="341"/>
      <c r="H166" s="342" t="s">
        <v>57</v>
      </c>
      <c r="I166" s="342" t="s">
        <v>60</v>
      </c>
      <c r="J166" s="299" t="s">
        <v>1500</v>
      </c>
      <c r="K166" s="276"/>
    </row>
    <row r="167" s="1" customFormat="1" ht="17.25" customHeight="1">
      <c r="B167" s="277"/>
      <c r="C167" s="301" t="s">
        <v>1501</v>
      </c>
      <c r="D167" s="301"/>
      <c r="E167" s="301"/>
      <c r="F167" s="302" t="s">
        <v>1502</v>
      </c>
      <c r="G167" s="343"/>
      <c r="H167" s="344"/>
      <c r="I167" s="344"/>
      <c r="J167" s="301" t="s">
        <v>1503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1507</v>
      </c>
      <c r="D169" s="284"/>
      <c r="E169" s="284"/>
      <c r="F169" s="307" t="s">
        <v>1504</v>
      </c>
      <c r="G169" s="284"/>
      <c r="H169" s="284" t="s">
        <v>1544</v>
      </c>
      <c r="I169" s="284" t="s">
        <v>1506</v>
      </c>
      <c r="J169" s="284">
        <v>120</v>
      </c>
      <c r="K169" s="332"/>
    </row>
    <row r="170" s="1" customFormat="1" ht="15" customHeight="1">
      <c r="B170" s="309"/>
      <c r="C170" s="284" t="s">
        <v>1553</v>
      </c>
      <c r="D170" s="284"/>
      <c r="E170" s="284"/>
      <c r="F170" s="307" t="s">
        <v>1504</v>
      </c>
      <c r="G170" s="284"/>
      <c r="H170" s="284" t="s">
        <v>1554</v>
      </c>
      <c r="I170" s="284" t="s">
        <v>1506</v>
      </c>
      <c r="J170" s="284" t="s">
        <v>1555</v>
      </c>
      <c r="K170" s="332"/>
    </row>
    <row r="171" s="1" customFormat="1" ht="15" customHeight="1">
      <c r="B171" s="309"/>
      <c r="C171" s="284" t="s">
        <v>1452</v>
      </c>
      <c r="D171" s="284"/>
      <c r="E171" s="284"/>
      <c r="F171" s="307" t="s">
        <v>1504</v>
      </c>
      <c r="G171" s="284"/>
      <c r="H171" s="284" t="s">
        <v>1571</v>
      </c>
      <c r="I171" s="284" t="s">
        <v>1506</v>
      </c>
      <c r="J171" s="284" t="s">
        <v>1555</v>
      </c>
      <c r="K171" s="332"/>
    </row>
    <row r="172" s="1" customFormat="1" ht="15" customHeight="1">
      <c r="B172" s="309"/>
      <c r="C172" s="284" t="s">
        <v>1509</v>
      </c>
      <c r="D172" s="284"/>
      <c r="E172" s="284"/>
      <c r="F172" s="307" t="s">
        <v>1510</v>
      </c>
      <c r="G172" s="284"/>
      <c r="H172" s="284" t="s">
        <v>1571</v>
      </c>
      <c r="I172" s="284" t="s">
        <v>1506</v>
      </c>
      <c r="J172" s="284">
        <v>50</v>
      </c>
      <c r="K172" s="332"/>
    </row>
    <row r="173" s="1" customFormat="1" ht="15" customHeight="1">
      <c r="B173" s="309"/>
      <c r="C173" s="284" t="s">
        <v>1512</v>
      </c>
      <c r="D173" s="284"/>
      <c r="E173" s="284"/>
      <c r="F173" s="307" t="s">
        <v>1504</v>
      </c>
      <c r="G173" s="284"/>
      <c r="H173" s="284" t="s">
        <v>1571</v>
      </c>
      <c r="I173" s="284" t="s">
        <v>1514</v>
      </c>
      <c r="J173" s="284"/>
      <c r="K173" s="332"/>
    </row>
    <row r="174" s="1" customFormat="1" ht="15" customHeight="1">
      <c r="B174" s="309"/>
      <c r="C174" s="284" t="s">
        <v>1523</v>
      </c>
      <c r="D174" s="284"/>
      <c r="E174" s="284"/>
      <c r="F174" s="307" t="s">
        <v>1510</v>
      </c>
      <c r="G174" s="284"/>
      <c r="H174" s="284" t="s">
        <v>1571</v>
      </c>
      <c r="I174" s="284" t="s">
        <v>1506</v>
      </c>
      <c r="J174" s="284">
        <v>50</v>
      </c>
      <c r="K174" s="332"/>
    </row>
    <row r="175" s="1" customFormat="1" ht="15" customHeight="1">
      <c r="B175" s="309"/>
      <c r="C175" s="284" t="s">
        <v>1531</v>
      </c>
      <c r="D175" s="284"/>
      <c r="E175" s="284"/>
      <c r="F175" s="307" t="s">
        <v>1510</v>
      </c>
      <c r="G175" s="284"/>
      <c r="H175" s="284" t="s">
        <v>1571</v>
      </c>
      <c r="I175" s="284" t="s">
        <v>1506</v>
      </c>
      <c r="J175" s="284">
        <v>50</v>
      </c>
      <c r="K175" s="332"/>
    </row>
    <row r="176" s="1" customFormat="1" ht="15" customHeight="1">
      <c r="B176" s="309"/>
      <c r="C176" s="284" t="s">
        <v>1529</v>
      </c>
      <c r="D176" s="284"/>
      <c r="E176" s="284"/>
      <c r="F176" s="307" t="s">
        <v>1510</v>
      </c>
      <c r="G176" s="284"/>
      <c r="H176" s="284" t="s">
        <v>1571</v>
      </c>
      <c r="I176" s="284" t="s">
        <v>1506</v>
      </c>
      <c r="J176" s="284">
        <v>50</v>
      </c>
      <c r="K176" s="332"/>
    </row>
    <row r="177" s="1" customFormat="1" ht="15" customHeight="1">
      <c r="B177" s="309"/>
      <c r="C177" s="284" t="s">
        <v>123</v>
      </c>
      <c r="D177" s="284"/>
      <c r="E177" s="284"/>
      <c r="F177" s="307" t="s">
        <v>1504</v>
      </c>
      <c r="G177" s="284"/>
      <c r="H177" s="284" t="s">
        <v>1572</v>
      </c>
      <c r="I177" s="284" t="s">
        <v>1573</v>
      </c>
      <c r="J177" s="284"/>
      <c r="K177" s="332"/>
    </row>
    <row r="178" s="1" customFormat="1" ht="15" customHeight="1">
      <c r="B178" s="309"/>
      <c r="C178" s="284" t="s">
        <v>60</v>
      </c>
      <c r="D178" s="284"/>
      <c r="E178" s="284"/>
      <c r="F178" s="307" t="s">
        <v>1504</v>
      </c>
      <c r="G178" s="284"/>
      <c r="H178" s="284" t="s">
        <v>1574</v>
      </c>
      <c r="I178" s="284" t="s">
        <v>1575</v>
      </c>
      <c r="J178" s="284">
        <v>1</v>
      </c>
      <c r="K178" s="332"/>
    </row>
    <row r="179" s="1" customFormat="1" ht="15" customHeight="1">
      <c r="B179" s="309"/>
      <c r="C179" s="284" t="s">
        <v>56</v>
      </c>
      <c r="D179" s="284"/>
      <c r="E179" s="284"/>
      <c r="F179" s="307" t="s">
        <v>1504</v>
      </c>
      <c r="G179" s="284"/>
      <c r="H179" s="284" t="s">
        <v>1576</v>
      </c>
      <c r="I179" s="284" t="s">
        <v>1506</v>
      </c>
      <c r="J179" s="284">
        <v>20</v>
      </c>
      <c r="K179" s="332"/>
    </row>
    <row r="180" s="1" customFormat="1" ht="15" customHeight="1">
      <c r="B180" s="309"/>
      <c r="C180" s="284" t="s">
        <v>57</v>
      </c>
      <c r="D180" s="284"/>
      <c r="E180" s="284"/>
      <c r="F180" s="307" t="s">
        <v>1504</v>
      </c>
      <c r="G180" s="284"/>
      <c r="H180" s="284" t="s">
        <v>1577</v>
      </c>
      <c r="I180" s="284" t="s">
        <v>1506</v>
      </c>
      <c r="J180" s="284">
        <v>255</v>
      </c>
      <c r="K180" s="332"/>
    </row>
    <row r="181" s="1" customFormat="1" ht="15" customHeight="1">
      <c r="B181" s="309"/>
      <c r="C181" s="284" t="s">
        <v>124</v>
      </c>
      <c r="D181" s="284"/>
      <c r="E181" s="284"/>
      <c r="F181" s="307" t="s">
        <v>1504</v>
      </c>
      <c r="G181" s="284"/>
      <c r="H181" s="284" t="s">
        <v>1468</v>
      </c>
      <c r="I181" s="284" t="s">
        <v>1506</v>
      </c>
      <c r="J181" s="284">
        <v>10</v>
      </c>
      <c r="K181" s="332"/>
    </row>
    <row r="182" s="1" customFormat="1" ht="15" customHeight="1">
      <c r="B182" s="309"/>
      <c r="C182" s="284" t="s">
        <v>125</v>
      </c>
      <c r="D182" s="284"/>
      <c r="E182" s="284"/>
      <c r="F182" s="307" t="s">
        <v>1504</v>
      </c>
      <c r="G182" s="284"/>
      <c r="H182" s="284" t="s">
        <v>1578</v>
      </c>
      <c r="I182" s="284" t="s">
        <v>1539</v>
      </c>
      <c r="J182" s="284"/>
      <c r="K182" s="332"/>
    </row>
    <row r="183" s="1" customFormat="1" ht="15" customHeight="1">
      <c r="B183" s="309"/>
      <c r="C183" s="284" t="s">
        <v>1579</v>
      </c>
      <c r="D183" s="284"/>
      <c r="E183" s="284"/>
      <c r="F183" s="307" t="s">
        <v>1504</v>
      </c>
      <c r="G183" s="284"/>
      <c r="H183" s="284" t="s">
        <v>1580</v>
      </c>
      <c r="I183" s="284" t="s">
        <v>1539</v>
      </c>
      <c r="J183" s="284"/>
      <c r="K183" s="332"/>
    </row>
    <row r="184" s="1" customFormat="1" ht="15" customHeight="1">
      <c r="B184" s="309"/>
      <c r="C184" s="284" t="s">
        <v>1568</v>
      </c>
      <c r="D184" s="284"/>
      <c r="E184" s="284"/>
      <c r="F184" s="307" t="s">
        <v>1504</v>
      </c>
      <c r="G184" s="284"/>
      <c r="H184" s="284" t="s">
        <v>1581</v>
      </c>
      <c r="I184" s="284" t="s">
        <v>1539</v>
      </c>
      <c r="J184" s="284"/>
      <c r="K184" s="332"/>
    </row>
    <row r="185" s="1" customFormat="1" ht="15" customHeight="1">
      <c r="B185" s="309"/>
      <c r="C185" s="284" t="s">
        <v>127</v>
      </c>
      <c r="D185" s="284"/>
      <c r="E185" s="284"/>
      <c r="F185" s="307" t="s">
        <v>1510</v>
      </c>
      <c r="G185" s="284"/>
      <c r="H185" s="284" t="s">
        <v>1582</v>
      </c>
      <c r="I185" s="284" t="s">
        <v>1506</v>
      </c>
      <c r="J185" s="284">
        <v>50</v>
      </c>
      <c r="K185" s="332"/>
    </row>
    <row r="186" s="1" customFormat="1" ht="15" customHeight="1">
      <c r="B186" s="309"/>
      <c r="C186" s="284" t="s">
        <v>1583</v>
      </c>
      <c r="D186" s="284"/>
      <c r="E186" s="284"/>
      <c r="F186" s="307" t="s">
        <v>1510</v>
      </c>
      <c r="G186" s="284"/>
      <c r="H186" s="284" t="s">
        <v>1584</v>
      </c>
      <c r="I186" s="284" t="s">
        <v>1585</v>
      </c>
      <c r="J186" s="284"/>
      <c r="K186" s="332"/>
    </row>
    <row r="187" s="1" customFormat="1" ht="15" customHeight="1">
      <c r="B187" s="309"/>
      <c r="C187" s="284" t="s">
        <v>1586</v>
      </c>
      <c r="D187" s="284"/>
      <c r="E187" s="284"/>
      <c r="F187" s="307" t="s">
        <v>1510</v>
      </c>
      <c r="G187" s="284"/>
      <c r="H187" s="284" t="s">
        <v>1587</v>
      </c>
      <c r="I187" s="284" t="s">
        <v>1585</v>
      </c>
      <c r="J187" s="284"/>
      <c r="K187" s="332"/>
    </row>
    <row r="188" s="1" customFormat="1" ht="15" customHeight="1">
      <c r="B188" s="309"/>
      <c r="C188" s="284" t="s">
        <v>1588</v>
      </c>
      <c r="D188" s="284"/>
      <c r="E188" s="284"/>
      <c r="F188" s="307" t="s">
        <v>1510</v>
      </c>
      <c r="G188" s="284"/>
      <c r="H188" s="284" t="s">
        <v>1589</v>
      </c>
      <c r="I188" s="284" t="s">
        <v>1585</v>
      </c>
      <c r="J188" s="284"/>
      <c r="K188" s="332"/>
    </row>
    <row r="189" s="1" customFormat="1" ht="15" customHeight="1">
      <c r="B189" s="309"/>
      <c r="C189" s="345" t="s">
        <v>1590</v>
      </c>
      <c r="D189" s="284"/>
      <c r="E189" s="284"/>
      <c r="F189" s="307" t="s">
        <v>1510</v>
      </c>
      <c r="G189" s="284"/>
      <c r="H189" s="284" t="s">
        <v>1591</v>
      </c>
      <c r="I189" s="284" t="s">
        <v>1592</v>
      </c>
      <c r="J189" s="346" t="s">
        <v>1593</v>
      </c>
      <c r="K189" s="332"/>
    </row>
    <row r="190" s="1" customFormat="1" ht="15" customHeight="1">
      <c r="B190" s="309"/>
      <c r="C190" s="345" t="s">
        <v>45</v>
      </c>
      <c r="D190" s="284"/>
      <c r="E190" s="284"/>
      <c r="F190" s="307" t="s">
        <v>1504</v>
      </c>
      <c r="G190" s="284"/>
      <c r="H190" s="281" t="s">
        <v>1594</v>
      </c>
      <c r="I190" s="284" t="s">
        <v>1595</v>
      </c>
      <c r="J190" s="284"/>
      <c r="K190" s="332"/>
    </row>
    <row r="191" s="1" customFormat="1" ht="15" customHeight="1">
      <c r="B191" s="309"/>
      <c r="C191" s="345" t="s">
        <v>1596</v>
      </c>
      <c r="D191" s="284"/>
      <c r="E191" s="284"/>
      <c r="F191" s="307" t="s">
        <v>1504</v>
      </c>
      <c r="G191" s="284"/>
      <c r="H191" s="284" t="s">
        <v>1597</v>
      </c>
      <c r="I191" s="284" t="s">
        <v>1539</v>
      </c>
      <c r="J191" s="284"/>
      <c r="K191" s="332"/>
    </row>
    <row r="192" s="1" customFormat="1" ht="15" customHeight="1">
      <c r="B192" s="309"/>
      <c r="C192" s="345" t="s">
        <v>1598</v>
      </c>
      <c r="D192" s="284"/>
      <c r="E192" s="284"/>
      <c r="F192" s="307" t="s">
        <v>1504</v>
      </c>
      <c r="G192" s="284"/>
      <c r="H192" s="284" t="s">
        <v>1599</v>
      </c>
      <c r="I192" s="284" t="s">
        <v>1539</v>
      </c>
      <c r="J192" s="284"/>
      <c r="K192" s="332"/>
    </row>
    <row r="193" s="1" customFormat="1" ht="15" customHeight="1">
      <c r="B193" s="309"/>
      <c r="C193" s="345" t="s">
        <v>1600</v>
      </c>
      <c r="D193" s="284"/>
      <c r="E193" s="284"/>
      <c r="F193" s="307" t="s">
        <v>1510</v>
      </c>
      <c r="G193" s="284"/>
      <c r="H193" s="284" t="s">
        <v>1601</v>
      </c>
      <c r="I193" s="284" t="s">
        <v>1539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1602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1603</v>
      </c>
      <c r="D200" s="348"/>
      <c r="E200" s="348"/>
      <c r="F200" s="348" t="s">
        <v>1604</v>
      </c>
      <c r="G200" s="349"/>
      <c r="H200" s="348" t="s">
        <v>1605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1595</v>
      </c>
      <c r="D202" s="284"/>
      <c r="E202" s="284"/>
      <c r="F202" s="307" t="s">
        <v>46</v>
      </c>
      <c r="G202" s="284"/>
      <c r="H202" s="284" t="s">
        <v>1606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47</v>
      </c>
      <c r="G203" s="284"/>
      <c r="H203" s="284" t="s">
        <v>1607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50</v>
      </c>
      <c r="G204" s="284"/>
      <c r="H204" s="284" t="s">
        <v>1608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48</v>
      </c>
      <c r="G205" s="284"/>
      <c r="H205" s="284" t="s">
        <v>1609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49</v>
      </c>
      <c r="G206" s="284"/>
      <c r="H206" s="284" t="s">
        <v>1610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1551</v>
      </c>
      <c r="D208" s="284"/>
      <c r="E208" s="284"/>
      <c r="F208" s="307" t="s">
        <v>82</v>
      </c>
      <c r="G208" s="284"/>
      <c r="H208" s="284" t="s">
        <v>1611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1446</v>
      </c>
      <c r="G209" s="284"/>
      <c r="H209" s="284" t="s">
        <v>1447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1444</v>
      </c>
      <c r="G210" s="284"/>
      <c r="H210" s="284" t="s">
        <v>1612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1448</v>
      </c>
      <c r="G211" s="345"/>
      <c r="H211" s="336" t="s">
        <v>1449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1450</v>
      </c>
      <c r="G212" s="345"/>
      <c r="H212" s="336" t="s">
        <v>1613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1575</v>
      </c>
      <c r="D214" s="284"/>
      <c r="E214" s="284"/>
      <c r="F214" s="307">
        <v>1</v>
      </c>
      <c r="G214" s="345"/>
      <c r="H214" s="336" t="s">
        <v>1614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1615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1616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1617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2021-11-05T10:35:23Z</dcterms:created>
  <dcterms:modified xsi:type="dcterms:W3CDTF">2021-11-05T10:35:31Z</dcterms:modified>
</cp:coreProperties>
</file>